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
    </mc:Choice>
  </mc:AlternateContent>
  <bookViews>
    <workbookView xWindow="0" yWindow="0" windowWidth="28800" windowHeight="12435"/>
  </bookViews>
  <sheets>
    <sheet name="ТС. Т-ТЭ | ТСО"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B">'ТС. Т-ТЭ | ТСО'!$66:$68</definedName>
    <definedName name="BLOCK_NOTE_R_TARIFF_B">'ТС. Т-ТЭ | ТСО'!$69:$72</definedName>
    <definedName name="BLOCK_TABLE_P_TARIFF_B">'ТС. Т-ТЭ | ТСО'!$28:$32</definedName>
    <definedName name="BLOCK_TABLE_R_TARIFF_B">'ТС. Т-ТЭ | ТСО'!$33:$35</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HEAT_TARIFF_B_CS">'ТС. Т-ТЭ | ТСО'!$4:$13</definedName>
    <definedName name="et_HEAT_TARIFF_B_GC">'ТС. Т-ТЭ | ТСО'!$7:$10</definedName>
    <definedName name="et_HEAT_TARIFF_B_IST_TE">'ТС. Т-ТЭ | ТСО'!$5:$12</definedName>
    <definedName name="et_HEAT_TARIFF_B_NTAR">'ТС. Т-ТЭ | ТСО'!$2:$15</definedName>
    <definedName name="et_HEAT_TARIFF_B_PERIOD_COLOR">'ТС. Т-ТЭ | ТСО'!$AD$8:$AK$9</definedName>
    <definedName name="et_HEAT_TARIFF_B_PERIOD_NOT_COLOR">'ТС. Т-ТЭ | ТСО'!$AD$17:$AK$18</definedName>
    <definedName name="et_HEAT_TARIFF_B_SCHEME">'ТС. Т-ТЭ | ТСО'!$6:$11</definedName>
    <definedName name="et_HEAT_TARIFF_B_TER">'ТС. Т-ТЭ | ТСО'!$3:$14</definedName>
    <definedName name="et_HEAT_TARIFF_B_TN">'ТС. Т-ТЭ | ТСО'!$8:$9</definedName>
    <definedName name="et_ver_HEAT_TARIFF_B">'ТС. Т-ТЭ | ТСО'!$V:$AC</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HEAT_TARIFF_B_ADD_HL_COLUMN_MARKER">'ТС. Т-ТЭ | ТСО'!$T$36</definedName>
    <definedName name="HEAT_TARIFF_B_DEL_HL_GC_COLUMN_MARKER">'ТС. Т-ТЭ | ТСО'!$Q$36</definedName>
    <definedName name="HEAT_TARIFF_B_DEL_HL_SCHEME_COLUMN_MARKER">'ТС. Т-ТЭ | ТСО'!$P$36</definedName>
    <definedName name="HEAT_TARIFF_B_DEL_HL_TN_COLUMN_MARKER">'ТС. Т-ТЭ | ТСО'!$R$36</definedName>
    <definedName name="HEAT_TARIFF_B_DELETE_PERIOD_ROW_MARKER">'ТС. Т-ТЭ | ТСО'!$O$37</definedName>
    <definedName name="HEAT_TARIFF_B_FLAG_BLOCK_COLUMN_MARKER">'ТС. Т-ТЭ | ТСО'!$L$41</definedName>
    <definedName name="HEAT_TARIFF_B_FLAG_BLOCK_ROW_MARKER">'ТС. Т-ТЭ | ТСО'!$O$22</definedName>
    <definedName name="HEAT_TARIFF_B_NUM_CS_COLUMN_MARKER">'ТС. Т-ТЭ | ТСО'!$G$41</definedName>
    <definedName name="HEAT_TARIFF_B_NUM_GC_COLUMN_MARKER">'ТС. Т-ТЭ | ТСО'!$J$41</definedName>
    <definedName name="HEAT_TARIFF_B_NUM_IST_TE_COLUMN_MARKER">'ТС. Т-ТЭ | ТСО'!$H$41</definedName>
    <definedName name="HEAT_TARIFF_B_NUM_NTAR_COLUMN_MARKER">'ТС. Т-ТЭ | ТСО'!$E$41</definedName>
    <definedName name="HEAT_TARIFF_B_NUM_SCHEME_COLUMN_MARKER">'ТС. Т-ТЭ | ТСО'!$I$41</definedName>
    <definedName name="HEAT_TARIFF_B_NUM_TER_COLUMN_MARKER">'ТС. Т-ТЭ | ТСО'!$F$41</definedName>
    <definedName name="HEAT_TARIFF_B_NUM_TN_COLUMN_MARKER">'ТС. Т-ТЭ | ТСО'!$K$41</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B">'ТС. Т-ТЭ | ТСО'!$T$65</definedName>
    <definedName name="pIns_ver_HEAT_TARIFF_B">'ТС. Т-ТЭ | ТСО'!$BJ$39</definedName>
    <definedName name="PROCEDURE_TC_NAME_FORM">[1]DATA_FORMS!$C$30</definedName>
    <definedName name="pt_cs_2">'ТС. Т-ТЭ | ТСО'!$45:$62</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ist_te_2">'ТС. Т-ТЭ | ТСО'!$46:$61</definedName>
    <definedName name="pt_ntar_2">'ТС. Т-ТЭ | ТСО'!$43:$64</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2">'ТС. Т-ТЭ | ТСО'!$44:$63</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B">'ТС. Т-ТЭ | ТСО'!$BJ$66</definedName>
    <definedName name="tblStart_1_TARIFF_B">'ТС. Т-ТЭ | ТСО'!$AD$43</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[1]REESTR_VED!$A$2:$A$11</definedName>
    <definedName name="VD_NAME_LIST">[1]REESTR_VED!$B$2:$B$11</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65" i="1" l="1"/>
  <c r="BN64" i="1"/>
  <c r="BN63" i="1"/>
  <c r="BN62" i="1"/>
  <c r="BN61" i="1"/>
  <c r="BN60" i="1"/>
  <c r="BN59" i="1"/>
  <c r="BN58" i="1"/>
  <c r="BE58" i="1"/>
  <c r="AW58" i="1"/>
  <c r="AO58" i="1"/>
  <c r="AG58" i="1"/>
  <c r="Y58" i="1"/>
  <c r="BN57" i="1"/>
  <c r="BB57" i="1"/>
  <c r="AT57" i="1"/>
  <c r="AL57" i="1"/>
  <c r="AD57" i="1"/>
  <c r="BN56" i="1"/>
  <c r="BN55" i="1"/>
  <c r="BN54" i="1"/>
  <c r="BE54" i="1"/>
  <c r="AW54" i="1"/>
  <c r="AO54" i="1"/>
  <c r="AG54" i="1"/>
  <c r="Y54" i="1"/>
  <c r="BN53" i="1"/>
  <c r="BN52" i="1"/>
  <c r="BN51" i="1"/>
  <c r="BN50" i="1"/>
  <c r="BE50" i="1"/>
  <c r="AW50" i="1"/>
  <c r="AO50" i="1"/>
  <c r="AG50" i="1"/>
  <c r="Y50" i="1"/>
  <c r="BN49" i="1"/>
  <c r="BN48" i="1"/>
  <c r="BN47" i="1"/>
  <c r="BN46" i="1"/>
  <c r="AD46" i="1"/>
  <c r="S46" i="1"/>
  <c r="I47" i="1" s="1"/>
  <c r="BN45" i="1"/>
  <c r="AD45" i="1"/>
  <c r="S45" i="1"/>
  <c r="BN44" i="1"/>
  <c r="AD44" i="1"/>
  <c r="S44" i="1"/>
  <c r="BN43" i="1"/>
  <c r="BK43" i="1"/>
  <c r="AD43" i="1"/>
  <c r="S43" i="1"/>
  <c r="BD42" i="1"/>
  <c r="BE42" i="1" s="1"/>
  <c r="BF42" i="1" s="1"/>
  <c r="BG42" i="1" s="1"/>
  <c r="BI42" i="1" s="1"/>
  <c r="BJ42" i="1" s="1"/>
  <c r="BK42" i="1" s="1"/>
  <c r="AV42" i="1"/>
  <c r="AW42" i="1" s="1"/>
  <c r="AX42" i="1" s="1"/>
  <c r="AY42" i="1" s="1"/>
  <c r="BA42" i="1" s="1"/>
  <c r="BB42" i="1" s="1"/>
  <c r="AN42" i="1"/>
  <c r="AO42" i="1" s="1"/>
  <c r="AP42" i="1" s="1"/>
  <c r="AQ42" i="1" s="1"/>
  <c r="AS42" i="1" s="1"/>
  <c r="AT42" i="1" s="1"/>
  <c r="AF42" i="1"/>
  <c r="AG42" i="1" s="1"/>
  <c r="AH42" i="1" s="1"/>
  <c r="AI42" i="1" s="1"/>
  <c r="AK42" i="1" s="1"/>
  <c r="AL42" i="1" s="1"/>
  <c r="X42" i="1"/>
  <c r="Y42" i="1" s="1"/>
  <c r="Z42" i="1" s="1"/>
  <c r="AA42" i="1" s="1"/>
  <c r="AC42" i="1" s="1"/>
  <c r="AD42" i="1" s="1"/>
  <c r="U42" i="1"/>
  <c r="V42" i="1" s="1"/>
  <c r="BB35" i="1"/>
  <c r="AT35" i="1"/>
  <c r="AL35" i="1"/>
  <c r="AD35" i="1"/>
  <c r="V35" i="1"/>
  <c r="BB34" i="1"/>
  <c r="AT34" i="1"/>
  <c r="AL34" i="1"/>
  <c r="AD34" i="1"/>
  <c r="V34" i="1"/>
  <c r="BB32" i="1"/>
  <c r="AT32" i="1"/>
  <c r="AL32" i="1"/>
  <c r="AD32" i="1"/>
  <c r="V32" i="1"/>
  <c r="BB31" i="1"/>
  <c r="AT31" i="1"/>
  <c r="AL31" i="1"/>
  <c r="AD31" i="1"/>
  <c r="V31" i="1"/>
  <c r="BB30" i="1"/>
  <c r="AT30" i="1"/>
  <c r="AL30" i="1"/>
  <c r="AD30" i="1"/>
  <c r="V30" i="1"/>
  <c r="BB29" i="1"/>
  <c r="AT29" i="1"/>
  <c r="AL29" i="1"/>
  <c r="AD29" i="1"/>
  <c r="V29" i="1"/>
  <c r="S27" i="1"/>
  <c r="S26" i="1"/>
  <c r="AG18" i="1"/>
  <c r="BN15" i="1"/>
  <c r="BN14" i="1"/>
  <c r="BN13" i="1"/>
  <c r="BN12" i="1"/>
  <c r="BN11" i="1"/>
  <c r="BN10" i="1"/>
  <c r="BN9" i="1"/>
  <c r="BE9" i="1"/>
  <c r="AW9" i="1"/>
  <c r="AO9" i="1"/>
  <c r="AG9" i="1"/>
  <c r="Y9" i="1"/>
  <c r="BN8" i="1"/>
  <c r="K8" i="1"/>
  <c r="S8" i="1" s="1"/>
  <c r="BN7" i="1"/>
  <c r="J7" i="1"/>
  <c r="S7" i="1" s="1"/>
  <c r="BN6" i="1"/>
  <c r="I6" i="1"/>
  <c r="S6" i="1" s="1"/>
  <c r="BN5" i="1"/>
  <c r="AD5" i="1"/>
  <c r="S5" i="1"/>
  <c r="BN4" i="1"/>
  <c r="AD4" i="1"/>
  <c r="S4" i="1"/>
  <c r="BN3" i="1"/>
  <c r="AD3" i="1"/>
  <c r="S3" i="1"/>
  <c r="BN2" i="1"/>
  <c r="AD2" i="1"/>
  <c r="S2" i="1"/>
  <c r="BL49" i="1"/>
  <c r="BL57" i="1"/>
  <c r="BL53" i="1"/>
  <c r="BL8" i="1"/>
  <c r="J55" i="1" l="1"/>
  <c r="J53" i="1"/>
  <c r="J48" i="1"/>
  <c r="J58" i="1"/>
  <c r="J56" i="1"/>
  <c r="J59" i="1"/>
  <c r="J57" i="1"/>
  <c r="J54" i="1"/>
  <c r="J52" i="1"/>
  <c r="S47" i="1"/>
  <c r="S48" i="1" l="1"/>
  <c r="K49" i="1"/>
  <c r="S49" i="1" s="1"/>
  <c r="S52" i="1"/>
  <c r="K53" i="1"/>
  <c r="S53" i="1" s="1"/>
  <c r="S56" i="1"/>
  <c r="K57" i="1"/>
  <c r="S57" i="1" s="1"/>
</calcChain>
</file>

<file path=xl/sharedStrings.xml><?xml version="1.0" encoding="utf-8"?>
<sst xmlns="http://schemas.openxmlformats.org/spreadsheetml/2006/main" count="251" uniqueCount="77">
  <si>
    <t>Flag_Row_Size</t>
  </si>
  <si>
    <t>Наименование тарифа</t>
  </si>
  <si>
    <t>Указывается наименование тарифа в случае утверждения нескольких тарифов._x000D_
В случае наличия нескольких тарифов информация по ним указывается в отдельных строках.</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</si>
  <si>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</si>
  <si>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</si>
  <si>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 xml:space="preserve">Наименование системы теплоснабжения </t>
  </si>
  <si>
    <t>Указывается наименование системы теплоснабжения при наличии дифференциации тарифа по системам теплоснабжения._x000D_
В случае дифференциации тарифов по системам теплоснабжения информация по ним указывается в отдельных строках.</t>
  </si>
  <si>
    <t xml:space="preserve">Источник тепловой энергии  </t>
  </si>
  <si>
    <t>Указывается наименование источника тепловой энергии_x000D_
В случае дифференциации тарифов по источникам тепловой энергии информация по ним указывается в отдельных строках.</t>
  </si>
  <si>
    <t>SCHEME</t>
  </si>
  <si>
    <t>Схема подключения теплопотребляющей установки 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</si>
  <si>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мощности_x000D_
Значение выбирается из перечня:_x000D_
   - без дифференциации_x000D_
   - к коллектору источника тепловой энергии_x000D_
   - к тепловой сети без дополнительного преобразования на тепловых пунктах, эксплуатируемых теплоснабжающей организацией_x000D_
   - к тепловой сети после тепловых пунктов (на тепловых пунктах), эксплуатируемых теплоснабжающей организацией_x000D_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</si>
  <si>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</si>
  <si>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</si>
  <si>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группам потребителей информация по ним указывается в отдельных строках.</t>
  </si>
  <si>
    <t>TN</t>
  </si>
  <si>
    <t>да</t>
  </si>
  <si>
    <t>В колонке «Параметр дифференциации тарифов» указывается вид теплоносителя._x000D_
Значение выбирается из перечня:_x000D_
   - вода;_x000D_
   - пар;_x000D_
   - отборный пар, 1.2 – 2.5 кг/см2;_x000D_
   - отборный пар, 2.5 – 7 кг/см2;_x000D_
   - отборный пар, 7 – 13 кг/см2;_x000D_
   - отборный пар, &gt; 13 кг/см2;_x000D_
   - острый и редуцированный пар;_x000D_
   - горячая вода в системе централизованного теплоснабжения на отопление;_x000D_
   - горячая вода в системе централизованного теплоснабжения на горячее водоснабжение;_x000D_
   - прочее._x000D_
При утверждении двухставочного тарифа колонка «Одноставочный тариф» не заполняется._x000D_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«ДД.ММ.ГГГГ»._x000D_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мощности._x000D_
В случае дифференциации тарифов по периодам действия тарифа информация по ним указывается в отдельных колонках._x000D_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</si>
  <si>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</si>
  <si>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</si>
  <si>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</si>
  <si>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Добавить источник для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</si>
  <si>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</si>
  <si>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</si>
  <si>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</si>
  <si>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</si>
  <si>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</si>
  <si>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</si>
  <si>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</si>
  <si>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</si>
  <si>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</si>
  <si>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</si>
  <si>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</si>
  <si>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</si>
  <si>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</si>
  <si>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</si>
  <si>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</si>
  <si>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</si>
  <si>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</si>
  <si>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</si>
  <si>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</si>
  <si>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</si>
  <si>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</si>
  <si>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</si>
  <si>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</si>
  <si>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тариф,_x000D_
руб./Гкал</t>
  </si>
  <si>
    <t>Ставка за содержание тепловой мощности,_x000D_
тыс. руб./Гкал/ч/мес.</t>
  </si>
  <si>
    <t>Двухставочный тариф</t>
  </si>
  <si>
    <t>Период действия</t>
  </si>
  <si>
    <t>Срок действия</t>
  </si>
  <si>
    <t>ID_TER</t>
  </si>
  <si>
    <t>ID_CS</t>
  </si>
  <si>
    <t>ID_IST_TE</t>
  </si>
  <si>
    <t>NUM_NTAR</t>
  </si>
  <si>
    <t>NUM_TER</t>
  </si>
  <si>
    <t>NUM_CS</t>
  </si>
  <si>
    <t>NUM_IST_TE</t>
  </si>
  <si>
    <t>NUM_SCHEME</t>
  </si>
  <si>
    <t>NUM_GC</t>
  </si>
  <si>
    <t>NUM_TN</t>
  </si>
  <si>
    <t>ставка за тепловую энергию,_x000D_
руб./Гкал</t>
  </si>
  <si>
    <t>ставка за содержание тепловой мощности,_x000D_
тыс. руб./Гкал/ч/мес</t>
  </si>
  <si>
    <t>дата начала</t>
  </si>
  <si>
    <t>дата окончания</t>
  </si>
  <si>
    <t>1</t>
  </si>
  <si>
    <t>2</t>
  </si>
  <si>
    <t>pt_ntar_2</t>
  </si>
  <si>
    <t>pt_ter_2</t>
  </si>
  <si>
    <t>pt_cs_2</t>
  </si>
  <si>
    <t>pt_ist_te_2</t>
  </si>
  <si>
    <t>без дифференциации</t>
  </si>
  <si>
    <t>бюджетные организации</t>
  </si>
  <si>
    <t>вода</t>
  </si>
  <si>
    <t>прочие</t>
  </si>
  <si>
    <t>население</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</si>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</sst>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0">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B7E4FF"/>
      </patternFill>
    </fill>
    <fill>
      <patternFill patternType="solid">
        <fgColor rgb="FFFFFFC0"/>
      </patternFill>
    </fill>
    <fill>
      <patternFill patternType="solid">
        <fgColor rgb="FFE3FAFD"/>
      </patternFill>
    </fill>
    <fill>
      <patternFill patternType="lightDown">
        <fgColor rgb="FFC0C0C0"/>
      </patternFill>
    </fill>
  </fills>
  <borders count="11">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top style="thin">
        <color rgb="FFC0C0C0"/>
      </top>
      <bottom/>
      <diagonal/>
    </border>
    <border>
      <left/>
      <right/>
      <top/>
      <bottom style="thin">
        <color rgb="FFC0C0C0"/>
      </bottom>
      <diagonal/>
    </border>
  </borders>
  <cellStyleXfs count="1">
    <xf numFmtId="49" fontId="0" fillId="0" borderId="0" applyFill="0" applyBorder="0">
      <alignment vertical="top"/>
    </xf>
  </cellStyleXfs>
  <cellXfs count="143">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2" fillId="2" borderId="1" xfId="0" applyNumberFormat="1" applyFont="1" applyFill="1" applyBorder="1" applyAlignment="1">
      <alignment horizontal="left" vertical="center" wrapText="1" indent="3"/>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2" fillId="4" borderId="1" xfId="0" applyNumberFormat="1" applyFont="1" applyFill="1" applyBorder="1" applyAlignment="1">
      <alignment horizontal="left" vertical="center" wrapText="1" indent="6"/>
    </xf>
    <xf numFmtId="4" fontId="2" fillId="5"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164" fontId="2" fillId="5" borderId="1" xfId="0" applyNumberFormat="1" applyFont="1" applyFill="1" applyBorder="1" applyAlignment="1" applyProtection="1">
      <alignment horizontal="right" vertical="center" wrapText="1"/>
      <protection locked="0"/>
    </xf>
    <xf numFmtId="49" fontId="2" fillId="0" borderId="1" xfId="0" applyNumberFormat="1" applyFont="1" applyBorder="1" applyAlignment="1">
      <alignment horizontal="left" vertical="center" wrapText="1"/>
    </xf>
    <xf numFmtId="4" fontId="4" fillId="0" borderId="1" xfId="0" applyNumberFormat="1" applyFont="1" applyBorder="1" applyAlignment="1">
      <alignment horizontal="center"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6"/>
    </xf>
    <xf numFmtId="49" fontId="2" fillId="7" borderId="4" xfId="0" applyNumberFormat="1"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5"/>
    </xf>
    <xf numFmtId="49" fontId="0" fillId="7" borderId="4" xfId="0" applyNumberFormat="1"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4"/>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4" fillId="0" borderId="0" xfId="0" applyNumberFormat="1" applyFont="1">
      <alignment vertical="top"/>
    </xf>
    <xf numFmtId="49" fontId="10" fillId="0" borderId="0" xfId="0" applyNumberFormat="1" applyFont="1">
      <alignment vertical="top"/>
    </xf>
    <xf numFmtId="49" fontId="11" fillId="0" borderId="9" xfId="0" applyNumberFormat="1" applyFont="1" applyBorder="1" applyAlignment="1">
      <alignment horizontal="left" vertical="center"/>
    </xf>
    <xf numFmtId="49" fontId="4" fillId="0" borderId="9" xfId="0" applyNumberFormat="1" applyFont="1" applyBorder="1" applyAlignment="1">
      <alignment horizontal="left" vertical="center" indent="3"/>
    </xf>
    <xf numFmtId="49" fontId="4" fillId="0" borderId="9" xfId="0" applyNumberFormat="1" applyFont="1" applyBorder="1" applyAlignment="1">
      <alignment horizontal="center" vertical="center" wrapText="1"/>
    </xf>
    <xf numFmtId="49" fontId="4" fillId="0" borderId="0" xfId="0" applyNumberFormat="1" applyFont="1" applyAlignment="1">
      <alignment horizontal="left" vertical="center"/>
    </xf>
    <xf numFmtId="49" fontId="11" fillId="0" borderId="0" xfId="0" applyNumberFormat="1" applyFont="1" applyAlignment="1">
      <alignment horizontal="left" vertical="center"/>
    </xf>
    <xf numFmtId="49" fontId="4" fillId="0" borderId="0" xfId="0" applyNumberFormat="1" applyFont="1" applyAlignment="1">
      <alignment horizontal="left" vertical="center" indent="2"/>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inden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13" fillId="0" borderId="0" xfId="0" applyNumberFormat="1" applyFont="1" applyAlignment="1">
      <alignment vertical="center" wrapText="1"/>
    </xf>
    <xf numFmtId="0" fontId="2" fillId="0" borderId="9" xfId="0" applyNumberFormat="1" applyFont="1" applyBorder="1" applyAlignment="1">
      <alignment horizontal="left" vertical="top" wrapText="1" indent="1"/>
    </xf>
    <xf numFmtId="0" fontId="2" fillId="0" borderId="10" xfId="0" applyNumberFormat="1" applyFont="1" applyBorder="1" applyAlignment="1">
      <alignment horizontal="left" vertical="center" wrapText="1" indent="1"/>
    </xf>
    <xf numFmtId="0" fontId="14"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0" borderId="4" xfId="0" applyNumberFormat="1" applyFont="1" applyBorder="1" applyAlignment="1">
      <alignment vertical="center"/>
    </xf>
    <xf numFmtId="0" fontId="15" fillId="0" borderId="0" xfId="0" applyNumberFormat="1" applyFont="1" applyAlignment="1">
      <alignment vertical="center"/>
    </xf>
    <xf numFmtId="0" fontId="2" fillId="0" borderId="0" xfId="0" applyNumberFormat="1" applyFont="1" applyAlignment="1">
      <alignment horizontal="right" vertical="center" wrapText="1"/>
    </xf>
    <xf numFmtId="0" fontId="2" fillId="2" borderId="10" xfId="0" applyNumberFormat="1" applyFont="1" applyFill="1" applyBorder="1" applyAlignment="1">
      <alignment vertical="center" wrapText="1"/>
    </xf>
    <xf numFmtId="0" fontId="2" fillId="0" borderId="6" xfId="0" applyNumberFormat="1" applyFont="1" applyBorder="1" applyAlignment="1">
      <alignment vertical="center" wrapText="1"/>
    </xf>
    <xf numFmtId="0" fontId="2" fillId="0" borderId="7" xfId="0" applyNumberFormat="1" applyFont="1" applyBorder="1" applyAlignment="1">
      <alignment vertical="center" wrapText="1"/>
    </xf>
    <xf numFmtId="0" fontId="2" fillId="0" borderId="8" xfId="0" applyNumberFormat="1" applyFont="1" applyBorder="1" applyAlignment="1">
      <alignment vertical="center" wrapText="1"/>
    </xf>
    <xf numFmtId="0" fontId="0" fillId="0" borderId="1" xfId="0" applyNumberFormat="1" applyFont="1" applyBorder="1" applyAlignment="1">
      <alignment horizontal="center" vertical="center" wrapText="1"/>
    </xf>
    <xf numFmtId="49" fontId="16" fillId="0" borderId="0" xfId="0" applyNumberFormat="1" applyFont="1" applyAlignment="1">
      <alignment vertical="center" wrapText="1"/>
    </xf>
    <xf numFmtId="0" fontId="17"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8" fillId="2" borderId="9" xfId="0" applyNumberFormat="1" applyFont="1" applyFill="1" applyBorder="1" applyAlignment="1">
      <alignment horizontal="left" vertical="center" wrapText="1"/>
    </xf>
    <xf numFmtId="49" fontId="18" fillId="2" borderId="9"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6" fillId="0" borderId="0" xfId="0" applyNumberFormat="1" applyFont="1" applyAlignment="1">
      <alignment vertical="center" wrapText="1"/>
    </xf>
    <xf numFmtId="4" fontId="2" fillId="0" borderId="6"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2" fillId="0" borderId="0" xfId="0" applyNumberFormat="1" applyFont="1" applyAlignment="1">
      <alignment horizontal="right" vertical="top" wrapText="1"/>
    </xf>
    <xf numFmtId="49" fontId="2" fillId="4" borderId="1" xfId="0" applyNumberFormat="1" applyFont="1" applyFill="1" applyBorder="1" applyAlignment="1">
      <alignment horizontal="center" vertical="center" wrapText="1"/>
    </xf>
    <xf numFmtId="0" fontId="5" fillId="0" borderId="6" xfId="0" applyNumberFormat="1" applyFont="1" applyBorder="1" applyAlignment="1">
      <alignment horizontal="left" vertical="top" wrapText="1"/>
    </xf>
    <xf numFmtId="0" fontId="5" fillId="0" borderId="7" xfId="0" applyNumberFormat="1" applyFont="1" applyBorder="1" applyAlignment="1">
      <alignment horizontal="left" vertical="top" wrapText="1"/>
    </xf>
    <xf numFmtId="0" fontId="5" fillId="0" borderId="8" xfId="0" applyNumberFormat="1" applyFont="1" applyBorder="1" applyAlignment="1">
      <alignment horizontal="left" vertical="top" wrapText="1"/>
    </xf>
    <xf numFmtId="0" fontId="2" fillId="0" borderId="0" xfId="0" applyNumberFormat="1" applyFont="1" applyAlignment="1">
      <alignment horizontal="left" vertical="top" wrapText="1"/>
    </xf>
    <xf numFmtId="165" fontId="0" fillId="6" borderId="1" xfId="0" applyNumberFormat="1" applyFont="1" applyFill="1" applyBorder="1" applyAlignment="1" applyProtection="1">
      <alignment horizontal="center" vertical="center" wrapText="1"/>
      <protection locked="0"/>
    </xf>
    <xf numFmtId="49" fontId="0" fillId="6" borderId="1" xfId="0" applyNumberFormat="1" applyFont="1" applyFill="1" applyBorder="1" applyAlignment="1" applyProtection="1">
      <alignment horizontal="center" vertical="center" wrapText="1"/>
      <protection locked="0"/>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9"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2" fillId="4" borderId="3" xfId="0" applyNumberFormat="1" applyFont="1" applyFill="1" applyBorder="1" applyAlignment="1">
      <alignment horizontal="left" vertical="center" wrapText="1"/>
    </xf>
    <xf numFmtId="0" fontId="2" fillId="4" borderId="4" xfId="0" applyNumberFormat="1" applyFont="1" applyFill="1" applyBorder="1" applyAlignment="1">
      <alignment horizontal="left" vertical="center" wrapText="1"/>
    </xf>
    <xf numFmtId="0" fontId="2" fillId="4" borderId="5" xfId="0" applyNumberFormat="1" applyFont="1" applyFill="1" applyBorder="1" applyAlignment="1">
      <alignment horizontal="left" vertical="center" wrapText="1"/>
    </xf>
    <xf numFmtId="165" fontId="0" fillId="6" borderId="6"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0" fontId="2"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0" fontId="1" fillId="0" borderId="3" xfId="0" applyNumberFormat="1" applyFont="1" applyBorder="1" applyAlignment="1">
      <alignment horizontal="center"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49" fontId="9" fillId="7" borderId="6" xfId="0" applyNumberFormat="1" applyFont="1" applyFill="1" applyBorder="1" applyAlignment="1">
      <alignment horizontal="center" vertical="center" textRotation="90" wrapText="1"/>
    </xf>
    <xf numFmtId="49" fontId="9" fillId="7" borderId="7" xfId="0" applyNumberFormat="1" applyFont="1" applyFill="1" applyBorder="1" applyAlignment="1">
      <alignment horizontal="center" vertical="center" textRotation="90" wrapText="1"/>
    </xf>
    <xf numFmtId="49" fontId="9" fillId="7" borderId="8" xfId="0" applyNumberFormat="1" applyFont="1" applyFill="1" applyBorder="1" applyAlignment="1">
      <alignment horizontal="center" vertical="center" textRotation="90" wrapText="1"/>
    </xf>
    <xf numFmtId="0"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0" fillId="2" borderId="1" xfId="0" applyNumberFormat="1" applyFont="1" applyFill="1" applyBorder="1" applyAlignment="1">
      <alignment horizontal="right" vertical="center" wrapText="1" indent="1"/>
    </xf>
    <xf numFmtId="0" fontId="2" fillId="3" borderId="1" xfId="0" applyNumberFormat="1" applyFont="1" applyFill="1" applyBorder="1" applyAlignment="1">
      <alignment horizontal="left" vertical="center" wrapText="1" indent="1"/>
    </xf>
    <xf numFmtId="165" fontId="2" fillId="3" borderId="1" xfId="0" applyNumberFormat="1" applyFont="1" applyFill="1" applyBorder="1" applyAlignment="1">
      <alignment horizontal="left" vertical="center" wrapText="1" indent="1"/>
    </xf>
    <xf numFmtId="0" fontId="2" fillId="0" borderId="9" xfId="0" applyNumberFormat="1" applyFont="1" applyBorder="1" applyAlignment="1">
      <alignment horizontal="left" vertical="top" wrapText="1" indent="1"/>
    </xf>
    <xf numFmtId="0" fontId="2" fillId="0" borderId="10" xfId="0" applyNumberFormat="1" applyFont="1" applyBorder="1" applyAlignment="1">
      <alignment horizontal="left" vertical="center" wrapText="1" inden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58;&#1069;/PP110.OPEN.INFO.REQUEST.HEAT.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PP110.OPEN.INFO.REQUEST.HEAT.EIAS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45040</v>
          </cell>
        </row>
        <row r="22">
          <cell r="F22" t="str">
            <v>897</v>
          </cell>
        </row>
        <row r="26">
          <cell r="F26">
            <v>46140</v>
          </cell>
        </row>
        <row r="27">
          <cell r="F27" t="str">
            <v>653</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36">
          <cell r="F36" t="str">
            <v>Регулируемая организация</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Тариф на тепловую энергию</v>
          </cell>
          <cell r="AK18" t="str">
            <v>без дифференциации</v>
          </cell>
          <cell r="AL18" t="str">
            <v>без дифференциации</v>
          </cell>
          <cell r="AM18" t="str">
            <v>без дифференциации</v>
          </cell>
          <cell r="AN18">
            <v>1</v>
          </cell>
          <cell r="AO18" t="str">
            <v>1.1</v>
          </cell>
          <cell r="AP18" t="str">
            <v>1.1.1</v>
          </cell>
          <cell r="AQ18" t="str">
            <v>1.1.1.1</v>
          </cell>
        </row>
        <row r="23">
          <cell r="AC23" t="str">
            <v/>
          </cell>
          <cell r="AD23" t="str">
            <v/>
          </cell>
          <cell r="AE23" t="str">
            <v/>
          </cell>
          <cell r="AF23" t="str">
            <v/>
          </cell>
          <cell r="AG23" t="str">
            <v/>
          </cell>
          <cell r="AH23" t="str">
            <v/>
          </cell>
          <cell r="AJ23" t="str">
            <v/>
          </cell>
          <cell r="AK23" t="str">
            <v/>
          </cell>
          <cell r="AL23" t="str">
            <v/>
          </cell>
          <cell r="AM23" t="str">
            <v/>
          </cell>
          <cell r="AN23" t="str">
            <v/>
          </cell>
          <cell r="AO23" t="str">
            <v/>
          </cell>
          <cell r="AP23" t="str">
            <v/>
          </cell>
          <cell r="AQ23" t="str">
            <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27">
          <cell r="K27"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HEAT</v>
          </cell>
          <cell r="F36" t="str">
            <v>теплоснабжения</v>
          </cell>
          <cell r="G36" t="str">
            <v>теплоснабжение</v>
          </cell>
        </row>
        <row r="44">
          <cell r="G44">
            <v>2026</v>
          </cell>
        </row>
        <row r="45">
          <cell r="E45" t="str">
            <v>R</v>
          </cell>
          <cell r="J45"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(теплоснабжения)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теплоснабжения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теплоснабжения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5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5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4190064</v>
          </cell>
          <cell r="B2" t="str">
            <v>Производство тепловой энергии. Некомбинированная выработка</v>
          </cell>
        </row>
        <row r="3">
          <cell r="A3" t="str">
            <v>4190065</v>
          </cell>
          <cell r="B3" t="str">
            <v>Производство тепловой энергии. Комбинированная выработка с уст. мощностью производства электрической энергии менее 25 МВт</v>
          </cell>
        </row>
        <row r="4">
          <cell r="A4" t="str">
            <v>4190066</v>
          </cell>
          <cell r="B4" t="str">
            <v>Производство тепловой энергии. Комбинированная выработка с уст. мощностью производства электрической энергии 25 МВт и более</v>
          </cell>
        </row>
        <row r="5">
          <cell r="A5" t="str">
            <v>4190067</v>
          </cell>
          <cell r="B5" t="str">
            <v>Производство. Теплоноситель</v>
          </cell>
        </row>
        <row r="6">
          <cell r="A6" t="str">
            <v>4190068</v>
          </cell>
          <cell r="B6" t="str">
            <v>Передача. Тепловая энергия</v>
          </cell>
        </row>
        <row r="7">
          <cell r="A7" t="str">
            <v>4190069</v>
          </cell>
          <cell r="B7" t="str">
            <v>Передача. Теплоноситель</v>
          </cell>
        </row>
        <row r="8">
          <cell r="A8" t="str">
            <v>4190070</v>
          </cell>
          <cell r="B8" t="str">
            <v>Сбыт. Тепловая энергия</v>
          </cell>
        </row>
        <row r="9">
          <cell r="A9" t="str">
            <v>4190071</v>
          </cell>
          <cell r="B9" t="str">
            <v>Сбыт. Теплоноситель</v>
          </cell>
        </row>
        <row r="10">
          <cell r="A10" t="str">
            <v>4190072</v>
          </cell>
          <cell r="B10" t="str">
            <v>Подключение (технологическое присоединение) к системе теплоснабжения</v>
          </cell>
        </row>
        <row r="11">
          <cell r="A11" t="str">
            <v>4190073</v>
          </cell>
          <cell r="B11" t="str">
            <v>Поддержание резервной тепловой мощности при отсутствии потребления тепловой энергии</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Q73"/>
  <sheetViews>
    <sheetView showGridLines="0" tabSelected="1" topLeftCell="P25" zoomScale="90" workbookViewId="0">
      <selection activeCell="BH59" sqref="BH59"/>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2" style="1" hidden="1" customWidth="1"/>
    <col min="10" max="10" width="9.85546875" style="1" hidden="1" customWidth="1"/>
    <col min="11" max="11" width="11.4257812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1" style="7" customWidth="1"/>
    <col min="21" max="21" width="0.140625" style="7" customWidth="1"/>
    <col min="22" max="22" width="24.7109375" style="7" hidden="1" customWidth="1"/>
    <col min="23" max="23" width="0.140625" style="7" hidden="1" customWidth="1"/>
    <col min="24" max="25" width="24.7109375" style="7" hidden="1" customWidth="1"/>
    <col min="26" max="26" width="11.7109375" style="7" hidden="1" customWidth="1"/>
    <col min="27" max="27" width="3.7109375" style="7" hidden="1" customWidth="1"/>
    <col min="28" max="28" width="11.7109375" style="7" hidden="1" customWidth="1"/>
    <col min="29" max="29" width="8.5703125" style="7" hidden="1" customWidth="1"/>
    <col min="30" max="30" width="24.7109375" style="7" customWidth="1"/>
    <col min="31" max="31" width="0.140625" style="7" customWidth="1"/>
    <col min="32" max="33" width="24" style="7" customWidth="1"/>
    <col min="34" max="34" width="11" style="7" customWidth="1"/>
    <col min="35" max="35" width="3.7109375" style="7" customWidth="1"/>
    <col min="36" max="36" width="11" style="7" customWidth="1"/>
    <col min="37" max="37" width="8.5703125" style="7" customWidth="1"/>
    <col min="38" max="61" width="10.5703125" style="9"/>
    <col min="62" max="62" width="4" style="7" customWidth="1"/>
    <col min="63" max="63" width="115" style="7" customWidth="1"/>
    <col min="64" max="68" width="10" style="8" customWidth="1"/>
    <col min="69" max="69" width="10.5703125" style="7"/>
    <col min="70" max="16384" width="10.5703125" style="9"/>
  </cols>
  <sheetData>
    <row r="1" spans="1:69" ht="22.5" hidden="1" customHeight="1">
      <c r="AL1" s="7"/>
      <c r="AM1" s="7"/>
      <c r="AN1" s="7"/>
      <c r="AO1" s="7"/>
      <c r="AP1" s="7"/>
      <c r="AQ1" s="7"/>
      <c r="AR1" s="7"/>
      <c r="AS1" s="7"/>
      <c r="AT1" s="7"/>
      <c r="AU1" s="7"/>
      <c r="AV1" s="7"/>
      <c r="AW1" s="7"/>
      <c r="AX1" s="7"/>
      <c r="AY1" s="7"/>
      <c r="AZ1" s="7"/>
      <c r="BA1" s="7"/>
      <c r="BB1" s="7"/>
      <c r="BC1" s="7"/>
      <c r="BD1" s="7"/>
      <c r="BE1" s="7"/>
      <c r="BF1" s="7"/>
      <c r="BG1" s="7"/>
      <c r="BH1" s="7"/>
      <c r="BI1" s="7"/>
      <c r="BQ1" s="7" t="s">
        <v>0</v>
      </c>
    </row>
    <row r="2" spans="1:69" ht="21" hidden="1" customHeight="1">
      <c r="A2" s="10"/>
      <c r="B2" s="10"/>
      <c r="C2" s="10"/>
      <c r="D2" s="10"/>
      <c r="E2" s="115">
        <v>1</v>
      </c>
      <c r="F2" s="10"/>
      <c r="G2" s="10"/>
      <c r="H2" s="10"/>
      <c r="I2" s="10"/>
      <c r="J2" s="10"/>
      <c r="K2" s="10"/>
      <c r="L2" s="11"/>
      <c r="M2" s="12"/>
      <c r="N2" s="12"/>
      <c r="O2" s="12"/>
      <c r="Q2" s="13"/>
      <c r="R2" s="14"/>
      <c r="S2" s="15" t="e">
        <f>INDEX(PT_DIFFERENTIATION_NUM_NTAR,MATCH(A2,PT_DIFFERENTIATION_NTAR_ID,0))</f>
        <v>#N/A</v>
      </c>
      <c r="T2" s="16" t="s">
        <v>1</v>
      </c>
      <c r="U2" s="17"/>
      <c r="V2" s="117"/>
      <c r="W2" s="118"/>
      <c r="X2" s="118"/>
      <c r="Y2" s="118"/>
      <c r="Z2" s="118"/>
      <c r="AA2" s="118"/>
      <c r="AB2" s="118"/>
      <c r="AC2" s="119"/>
      <c r="AD2" s="117" t="e">
        <f>INDEX(PT_DIFFERENTIATION_NTAR,MATCH(A2,PT_DIFFERENTIATION_NTAR_ID,0))</f>
        <v>#N/A</v>
      </c>
      <c r="AE2" s="118"/>
      <c r="AF2" s="118"/>
      <c r="AG2" s="118"/>
      <c r="AH2" s="118"/>
      <c r="AI2" s="118"/>
      <c r="AJ2" s="118"/>
      <c r="AK2" s="118"/>
      <c r="AL2" s="117"/>
      <c r="AM2" s="118"/>
      <c r="AN2" s="118"/>
      <c r="AO2" s="118"/>
      <c r="AP2" s="118"/>
      <c r="AQ2" s="118"/>
      <c r="AR2" s="118"/>
      <c r="AS2" s="119"/>
      <c r="AT2" s="117"/>
      <c r="AU2" s="118"/>
      <c r="AV2" s="118"/>
      <c r="AW2" s="118"/>
      <c r="AX2" s="118"/>
      <c r="AY2" s="118"/>
      <c r="AZ2" s="118"/>
      <c r="BA2" s="119"/>
      <c r="BB2" s="117"/>
      <c r="BC2" s="118"/>
      <c r="BD2" s="118"/>
      <c r="BE2" s="118"/>
      <c r="BF2" s="118"/>
      <c r="BG2" s="118"/>
      <c r="BH2" s="118"/>
      <c r="BI2" s="119"/>
      <c r="BJ2" s="119"/>
      <c r="BK2" s="18" t="s">
        <v>2</v>
      </c>
      <c r="BM2" s="19"/>
      <c r="BN2" s="19" t="str">
        <f t="shared" ref="BN2:BN15" si="0">IF(T2="","",T2)</f>
        <v>Наименование тарифа</v>
      </c>
      <c r="BO2" s="19"/>
      <c r="BP2" s="19"/>
      <c r="BQ2" s="7">
        <v>0</v>
      </c>
    </row>
    <row r="3" spans="1:69" ht="21" hidden="1" customHeight="1">
      <c r="A3" s="10"/>
      <c r="B3" s="10"/>
      <c r="C3" s="10"/>
      <c r="D3" s="10"/>
      <c r="E3" s="116"/>
      <c r="F3" s="115">
        <v>1</v>
      </c>
      <c r="G3" s="10"/>
      <c r="H3" s="10"/>
      <c r="I3" s="10"/>
      <c r="J3" s="10"/>
      <c r="K3" s="10"/>
      <c r="L3" s="11"/>
      <c r="M3" s="12"/>
      <c r="N3" s="12"/>
      <c r="O3" s="12"/>
      <c r="P3" s="20"/>
      <c r="Q3" s="21"/>
      <c r="R3" s="22"/>
      <c r="S3" s="15" t="e">
        <f>INDEX(PT_DIFFERENTIATION_NUM_TER,MATCH(B3,PT_DIFFERENTIATION_TER_ID,0))</f>
        <v>#N/A</v>
      </c>
      <c r="T3" s="23" t="s">
        <v>3</v>
      </c>
      <c r="U3" s="17"/>
      <c r="V3" s="117"/>
      <c r="W3" s="118"/>
      <c r="X3" s="118"/>
      <c r="Y3" s="118"/>
      <c r="Z3" s="118"/>
      <c r="AA3" s="118"/>
      <c r="AB3" s="118"/>
      <c r="AC3" s="119"/>
      <c r="AD3" s="117" t="e">
        <f>INDEX(PT_DIFFERENTIATION_TER,MATCH(B3,PT_DIFFERENTIATION_TER_ID,0))</f>
        <v>#N/A</v>
      </c>
      <c r="AE3" s="118"/>
      <c r="AF3" s="118"/>
      <c r="AG3" s="118"/>
      <c r="AH3" s="118"/>
      <c r="AI3" s="118"/>
      <c r="AJ3" s="118"/>
      <c r="AK3" s="118"/>
      <c r="AL3" s="117"/>
      <c r="AM3" s="118"/>
      <c r="AN3" s="118"/>
      <c r="AO3" s="118"/>
      <c r="AP3" s="118"/>
      <c r="AQ3" s="118"/>
      <c r="AR3" s="118"/>
      <c r="AS3" s="119"/>
      <c r="AT3" s="117"/>
      <c r="AU3" s="118"/>
      <c r="AV3" s="118"/>
      <c r="AW3" s="118"/>
      <c r="AX3" s="118"/>
      <c r="AY3" s="118"/>
      <c r="AZ3" s="118"/>
      <c r="BA3" s="119"/>
      <c r="BB3" s="117"/>
      <c r="BC3" s="118"/>
      <c r="BD3" s="118"/>
      <c r="BE3" s="118"/>
      <c r="BF3" s="118"/>
      <c r="BG3" s="118"/>
      <c r="BH3" s="118"/>
      <c r="BI3" s="119"/>
      <c r="BJ3" s="119"/>
      <c r="BK3" s="18" t="s">
        <v>4</v>
      </c>
      <c r="BM3" s="19"/>
      <c r="BN3" s="19" t="str">
        <f t="shared" si="0"/>
        <v>Территория действия тарифа</v>
      </c>
      <c r="BO3" s="19"/>
      <c r="BP3" s="19"/>
      <c r="BQ3" s="7">
        <v>0</v>
      </c>
    </row>
    <row r="4" spans="1:69" ht="23.25" hidden="1" customHeight="1">
      <c r="A4" s="10"/>
      <c r="B4" s="10"/>
      <c r="C4" s="10"/>
      <c r="D4" s="10"/>
      <c r="E4" s="116"/>
      <c r="F4" s="116"/>
      <c r="G4" s="115">
        <v>1</v>
      </c>
      <c r="H4" s="10"/>
      <c r="I4" s="10"/>
      <c r="J4" s="10"/>
      <c r="K4" s="10"/>
      <c r="L4" s="11"/>
      <c r="M4" s="12"/>
      <c r="N4" s="12"/>
      <c r="O4" s="12"/>
      <c r="P4" s="24"/>
      <c r="Q4" s="21"/>
      <c r="R4" s="22"/>
      <c r="S4" s="15" t="e">
        <f>INDEX(PT_DIFFERENTIATION_NUM_CS,MATCH(C4,PT_DIFFERENTIATION_CS_ID,0))</f>
        <v>#N/A</v>
      </c>
      <c r="T4" s="25" t="s">
        <v>5</v>
      </c>
      <c r="U4" s="17"/>
      <c r="V4" s="117"/>
      <c r="W4" s="118"/>
      <c r="X4" s="118"/>
      <c r="Y4" s="118"/>
      <c r="Z4" s="118"/>
      <c r="AA4" s="118"/>
      <c r="AB4" s="118"/>
      <c r="AC4" s="119"/>
      <c r="AD4" s="117" t="e">
        <f>INDEX(PT_DIFFERENTIATION_CS,MATCH(C4,PT_DIFFERENTIATION_CS_ID,0))</f>
        <v>#N/A</v>
      </c>
      <c r="AE4" s="118"/>
      <c r="AF4" s="118"/>
      <c r="AG4" s="118"/>
      <c r="AH4" s="118"/>
      <c r="AI4" s="118"/>
      <c r="AJ4" s="118"/>
      <c r="AK4" s="118"/>
      <c r="AL4" s="117"/>
      <c r="AM4" s="118"/>
      <c r="AN4" s="118"/>
      <c r="AO4" s="118"/>
      <c r="AP4" s="118"/>
      <c r="AQ4" s="118"/>
      <c r="AR4" s="118"/>
      <c r="AS4" s="119"/>
      <c r="AT4" s="117"/>
      <c r="AU4" s="118"/>
      <c r="AV4" s="118"/>
      <c r="AW4" s="118"/>
      <c r="AX4" s="118"/>
      <c r="AY4" s="118"/>
      <c r="AZ4" s="118"/>
      <c r="BA4" s="119"/>
      <c r="BB4" s="117"/>
      <c r="BC4" s="118"/>
      <c r="BD4" s="118"/>
      <c r="BE4" s="118"/>
      <c r="BF4" s="118"/>
      <c r="BG4" s="118"/>
      <c r="BH4" s="118"/>
      <c r="BI4" s="119"/>
      <c r="BJ4" s="119"/>
      <c r="BK4" s="18" t="s">
        <v>6</v>
      </c>
      <c r="BM4" s="19"/>
      <c r="BN4" s="19" t="str">
        <f t="shared" si="0"/>
        <v xml:space="preserve">Наименование системы теплоснабжения </v>
      </c>
      <c r="BO4" s="19"/>
      <c r="BP4" s="19"/>
      <c r="BQ4" s="7">
        <v>0</v>
      </c>
    </row>
    <row r="5" spans="1:69" ht="21" hidden="1" customHeight="1">
      <c r="A5" s="10"/>
      <c r="B5" s="10"/>
      <c r="C5" s="10"/>
      <c r="D5" s="10"/>
      <c r="E5" s="116"/>
      <c r="F5" s="116"/>
      <c r="G5" s="116"/>
      <c r="H5" s="115">
        <v>1</v>
      </c>
      <c r="I5" s="10"/>
      <c r="J5" s="10"/>
      <c r="K5" s="10"/>
      <c r="L5" s="11"/>
      <c r="M5" s="12"/>
      <c r="N5" s="12"/>
      <c r="O5" s="12"/>
      <c r="P5" s="24"/>
      <c r="Q5" s="21"/>
      <c r="R5" s="22"/>
      <c r="S5" s="15" t="e">
        <f>INDEX(PT_DIFFERENTIATION_NUM_IST_TE,MATCH(D5,PT_DIFFERENTIATION_IST_TE_ID,0))</f>
        <v>#N/A</v>
      </c>
      <c r="T5" s="26" t="s">
        <v>7</v>
      </c>
      <c r="U5" s="17"/>
      <c r="V5" s="117"/>
      <c r="W5" s="118"/>
      <c r="X5" s="118"/>
      <c r="Y5" s="118"/>
      <c r="Z5" s="118"/>
      <c r="AA5" s="118"/>
      <c r="AB5" s="118"/>
      <c r="AC5" s="119"/>
      <c r="AD5" s="117" t="e">
        <f>INDEX(PT_DIFFERENTIATION_IST_TE,MATCH(D5,PT_DIFFERENTIATION_IST_TE_ID,0))</f>
        <v>#N/A</v>
      </c>
      <c r="AE5" s="118"/>
      <c r="AF5" s="118"/>
      <c r="AG5" s="118"/>
      <c r="AH5" s="118"/>
      <c r="AI5" s="118"/>
      <c r="AJ5" s="118"/>
      <c r="AK5" s="118"/>
      <c r="AL5" s="117"/>
      <c r="AM5" s="118"/>
      <c r="AN5" s="118"/>
      <c r="AO5" s="118"/>
      <c r="AP5" s="118"/>
      <c r="AQ5" s="118"/>
      <c r="AR5" s="118"/>
      <c r="AS5" s="119"/>
      <c r="AT5" s="117"/>
      <c r="AU5" s="118"/>
      <c r="AV5" s="118"/>
      <c r="AW5" s="118"/>
      <c r="AX5" s="118"/>
      <c r="AY5" s="118"/>
      <c r="AZ5" s="118"/>
      <c r="BA5" s="119"/>
      <c r="BB5" s="117"/>
      <c r="BC5" s="118"/>
      <c r="BD5" s="118"/>
      <c r="BE5" s="118"/>
      <c r="BF5" s="118"/>
      <c r="BG5" s="118"/>
      <c r="BH5" s="118"/>
      <c r="BI5" s="119"/>
      <c r="BJ5" s="119"/>
      <c r="BK5" s="18" t="s">
        <v>8</v>
      </c>
      <c r="BM5" s="19"/>
      <c r="BN5" s="19" t="str">
        <f t="shared" si="0"/>
        <v xml:space="preserve">Источник тепловой энергии  </v>
      </c>
      <c r="BO5" s="19"/>
      <c r="BP5" s="19"/>
      <c r="BQ5" s="7">
        <v>0</v>
      </c>
    </row>
    <row r="6" spans="1:69" ht="47.25" hidden="1" customHeight="1">
      <c r="A6" s="10"/>
      <c r="B6" s="10"/>
      <c r="C6" s="10"/>
      <c r="D6" s="10"/>
      <c r="E6" s="116"/>
      <c r="F6" s="116"/>
      <c r="G6" s="116"/>
      <c r="H6" s="116"/>
      <c r="I6" s="99" t="e">
        <f>S5&amp;".1"</f>
        <v>#N/A</v>
      </c>
      <c r="J6" s="10"/>
      <c r="K6" s="10"/>
      <c r="L6" s="11" t="s">
        <v>9</v>
      </c>
      <c r="M6" s="1"/>
      <c r="P6" s="102">
        <v>1</v>
      </c>
      <c r="Q6" s="27"/>
      <c r="R6" s="28"/>
      <c r="S6" s="15" t="e">
        <f>$I6</f>
        <v>#N/A</v>
      </c>
      <c r="T6" s="29" t="s">
        <v>10</v>
      </c>
      <c r="U6" s="17"/>
      <c r="V6" s="103"/>
      <c r="W6" s="104"/>
      <c r="X6" s="104"/>
      <c r="Y6" s="104"/>
      <c r="Z6" s="104"/>
      <c r="AA6" s="104"/>
      <c r="AB6" s="104"/>
      <c r="AC6" s="105"/>
      <c r="AD6" s="103"/>
      <c r="AE6" s="104"/>
      <c r="AF6" s="104"/>
      <c r="AG6" s="104"/>
      <c r="AH6" s="104"/>
      <c r="AI6" s="104"/>
      <c r="AJ6" s="104"/>
      <c r="AK6" s="104"/>
      <c r="AL6" s="103"/>
      <c r="AM6" s="104"/>
      <c r="AN6" s="104"/>
      <c r="AO6" s="104"/>
      <c r="AP6" s="104"/>
      <c r="AQ6" s="104"/>
      <c r="AR6" s="104"/>
      <c r="AS6" s="105"/>
      <c r="AT6" s="103"/>
      <c r="AU6" s="104"/>
      <c r="AV6" s="104"/>
      <c r="AW6" s="104"/>
      <c r="AX6" s="104"/>
      <c r="AY6" s="104"/>
      <c r="AZ6" s="104"/>
      <c r="BA6" s="105"/>
      <c r="BB6" s="103"/>
      <c r="BC6" s="104"/>
      <c r="BD6" s="104"/>
      <c r="BE6" s="104"/>
      <c r="BF6" s="104"/>
      <c r="BG6" s="104"/>
      <c r="BH6" s="104"/>
      <c r="BI6" s="105"/>
      <c r="BJ6" s="105"/>
      <c r="BK6" s="18" t="s">
        <v>11</v>
      </c>
      <c r="BM6" s="19"/>
      <c r="BN6" s="19" t="str">
        <f t="shared" si="0"/>
        <v>Схема подключения теплопотребляющей установки к коллектору источника тепловой энергии</v>
      </c>
      <c r="BO6" s="19"/>
      <c r="BP6" s="19"/>
      <c r="BQ6" s="7">
        <v>0</v>
      </c>
    </row>
    <row r="7" spans="1:69" ht="21" hidden="1" customHeight="1">
      <c r="A7" s="10"/>
      <c r="B7" s="10"/>
      <c r="C7" s="10"/>
      <c r="D7" s="10"/>
      <c r="E7" s="116"/>
      <c r="F7" s="116"/>
      <c r="G7" s="116"/>
      <c r="H7" s="116"/>
      <c r="I7" s="100"/>
      <c r="J7" s="99" t="e">
        <f>I6&amp;".1"</f>
        <v>#N/A</v>
      </c>
      <c r="K7" s="10"/>
      <c r="L7" s="11" t="s">
        <v>12</v>
      </c>
      <c r="M7" s="1"/>
      <c r="N7" s="1"/>
      <c r="P7" s="102"/>
      <c r="Q7" s="102">
        <v>1</v>
      </c>
      <c r="R7" s="30"/>
      <c r="S7" s="15" t="e">
        <f>$J7</f>
        <v>#N/A</v>
      </c>
      <c r="T7" s="31" t="s">
        <v>13</v>
      </c>
      <c r="U7" s="17"/>
      <c r="V7" s="103"/>
      <c r="W7" s="104"/>
      <c r="X7" s="104"/>
      <c r="Y7" s="104"/>
      <c r="Z7" s="104"/>
      <c r="AA7" s="104"/>
      <c r="AB7" s="104"/>
      <c r="AC7" s="105"/>
      <c r="AD7" s="103"/>
      <c r="AE7" s="104"/>
      <c r="AF7" s="104"/>
      <c r="AG7" s="104"/>
      <c r="AH7" s="104"/>
      <c r="AI7" s="104"/>
      <c r="AJ7" s="104"/>
      <c r="AK7" s="104"/>
      <c r="AL7" s="103"/>
      <c r="AM7" s="104"/>
      <c r="AN7" s="104"/>
      <c r="AO7" s="104"/>
      <c r="AP7" s="104"/>
      <c r="AQ7" s="104"/>
      <c r="AR7" s="104"/>
      <c r="AS7" s="105"/>
      <c r="AT7" s="103"/>
      <c r="AU7" s="104"/>
      <c r="AV7" s="104"/>
      <c r="AW7" s="104"/>
      <c r="AX7" s="104"/>
      <c r="AY7" s="104"/>
      <c r="AZ7" s="104"/>
      <c r="BA7" s="105"/>
      <c r="BB7" s="103"/>
      <c r="BC7" s="104"/>
      <c r="BD7" s="104"/>
      <c r="BE7" s="104"/>
      <c r="BF7" s="104"/>
      <c r="BG7" s="104"/>
      <c r="BH7" s="104"/>
      <c r="BI7" s="105"/>
      <c r="BJ7" s="105"/>
      <c r="BK7" s="18" t="s">
        <v>14</v>
      </c>
      <c r="BM7" s="19"/>
      <c r="BN7" s="19" t="str">
        <f t="shared" si="0"/>
        <v>Группа потребителей</v>
      </c>
      <c r="BO7" s="19"/>
      <c r="BP7" s="19"/>
      <c r="BQ7" s="7">
        <v>0</v>
      </c>
    </row>
    <row r="8" spans="1:69" ht="21" hidden="1" customHeight="1">
      <c r="A8" s="10"/>
      <c r="B8" s="10"/>
      <c r="C8" s="10"/>
      <c r="D8" s="10"/>
      <c r="E8" s="116"/>
      <c r="F8" s="116"/>
      <c r="G8" s="116"/>
      <c r="H8" s="116"/>
      <c r="I8" s="100"/>
      <c r="J8" s="100"/>
      <c r="K8" s="99" t="e">
        <f>J7&amp;".1"</f>
        <v>#N/A</v>
      </c>
      <c r="L8" s="11" t="s">
        <v>15</v>
      </c>
      <c r="M8" s="1"/>
      <c r="N8" s="1"/>
      <c r="O8" s="1"/>
      <c r="P8" s="102"/>
      <c r="Q8" s="102"/>
      <c r="R8" s="30">
        <v>1</v>
      </c>
      <c r="S8" s="15" t="e">
        <f>$K8</f>
        <v>#N/A</v>
      </c>
      <c r="T8" s="32"/>
      <c r="U8" s="17"/>
      <c r="V8" s="33"/>
      <c r="W8" s="34"/>
      <c r="X8" s="33"/>
      <c r="Y8" s="35"/>
      <c r="Z8" s="97"/>
      <c r="AA8" s="92" t="s">
        <v>16</v>
      </c>
      <c r="AB8" s="97"/>
      <c r="AC8" s="92" t="s">
        <v>16</v>
      </c>
      <c r="AD8" s="33"/>
      <c r="AE8" s="34"/>
      <c r="AF8" s="33"/>
      <c r="AG8" s="35"/>
      <c r="AH8" s="97"/>
      <c r="AI8" s="92" t="s">
        <v>16</v>
      </c>
      <c r="AJ8" s="97"/>
      <c r="AK8" s="92" t="s">
        <v>16</v>
      </c>
      <c r="AL8" s="33"/>
      <c r="AM8" s="34"/>
      <c r="AN8" s="33"/>
      <c r="AO8" s="35"/>
      <c r="AP8" s="97"/>
      <c r="AQ8" s="92" t="s">
        <v>16</v>
      </c>
      <c r="AR8" s="97"/>
      <c r="AS8" s="92" t="s">
        <v>16</v>
      </c>
      <c r="AT8" s="33"/>
      <c r="AU8" s="34"/>
      <c r="AV8" s="33"/>
      <c r="AW8" s="35"/>
      <c r="AX8" s="97"/>
      <c r="AY8" s="92" t="s">
        <v>16</v>
      </c>
      <c r="AZ8" s="97"/>
      <c r="BA8" s="92" t="s">
        <v>16</v>
      </c>
      <c r="BB8" s="33"/>
      <c r="BC8" s="34"/>
      <c r="BD8" s="33"/>
      <c r="BE8" s="35"/>
      <c r="BF8" s="97"/>
      <c r="BG8" s="92" t="s">
        <v>16</v>
      </c>
      <c r="BH8" s="97"/>
      <c r="BI8" s="92" t="s">
        <v>16</v>
      </c>
      <c r="BJ8" s="34"/>
      <c r="BK8" s="93" t="s">
        <v>17</v>
      </c>
      <c r="BL8" s="8" t="e">
        <f ca="1">STRCHECKDATE(V9:BJ9)</f>
        <v>#NAME?</v>
      </c>
      <c r="BM8" s="19"/>
      <c r="BN8" s="19" t="str">
        <f t="shared" si="0"/>
        <v/>
      </c>
      <c r="BO8" s="19"/>
      <c r="BP8" s="19"/>
      <c r="BQ8" s="7">
        <v>0</v>
      </c>
    </row>
    <row r="9" spans="1:69" ht="0.75" hidden="1" customHeight="1">
      <c r="A9" s="10"/>
      <c r="B9" s="10"/>
      <c r="C9" s="10"/>
      <c r="D9" s="10"/>
      <c r="E9" s="116"/>
      <c r="F9" s="116"/>
      <c r="G9" s="116"/>
      <c r="H9" s="116"/>
      <c r="I9" s="100"/>
      <c r="J9" s="100"/>
      <c r="K9" s="99"/>
      <c r="L9" s="11"/>
      <c r="M9" s="1"/>
      <c r="N9" s="1"/>
      <c r="O9" s="1"/>
      <c r="P9" s="102"/>
      <c r="Q9" s="102"/>
      <c r="R9" s="30"/>
      <c r="S9" s="36"/>
      <c r="T9" s="17"/>
      <c r="U9" s="17"/>
      <c r="V9" s="34"/>
      <c r="W9" s="34"/>
      <c r="X9" s="34"/>
      <c r="Y9" s="37" t="str">
        <f>Z8&amp;"-"&amp;AB8</f>
        <v>-</v>
      </c>
      <c r="Z9" s="98"/>
      <c r="AA9" s="92"/>
      <c r="AB9" s="98"/>
      <c r="AC9" s="92"/>
      <c r="AD9" s="34"/>
      <c r="AE9" s="34"/>
      <c r="AF9" s="34"/>
      <c r="AG9" s="37" t="str">
        <f>AH8&amp;"-"&amp;AJ8</f>
        <v>-</v>
      </c>
      <c r="AH9" s="98"/>
      <c r="AI9" s="92"/>
      <c r="AJ9" s="98"/>
      <c r="AK9" s="92"/>
      <c r="AL9" s="34"/>
      <c r="AM9" s="34"/>
      <c r="AN9" s="34"/>
      <c r="AO9" s="37" t="str">
        <f>AP8&amp;"-"&amp;AR8</f>
        <v>-</v>
      </c>
      <c r="AP9" s="98"/>
      <c r="AQ9" s="92"/>
      <c r="AR9" s="98"/>
      <c r="AS9" s="92"/>
      <c r="AT9" s="34"/>
      <c r="AU9" s="34"/>
      <c r="AV9" s="34"/>
      <c r="AW9" s="37" t="str">
        <f>AX8&amp;"-"&amp;AZ8</f>
        <v>-</v>
      </c>
      <c r="AX9" s="98"/>
      <c r="AY9" s="92"/>
      <c r="AZ9" s="98"/>
      <c r="BA9" s="92"/>
      <c r="BB9" s="34"/>
      <c r="BC9" s="34"/>
      <c r="BD9" s="34"/>
      <c r="BE9" s="37" t="str">
        <f>BF8&amp;"-"&amp;BH8</f>
        <v>-</v>
      </c>
      <c r="BF9" s="98"/>
      <c r="BG9" s="92"/>
      <c r="BH9" s="98"/>
      <c r="BI9" s="92"/>
      <c r="BJ9" s="34"/>
      <c r="BK9" s="94"/>
      <c r="BM9" s="19"/>
      <c r="BN9" s="19" t="str">
        <f t="shared" si="0"/>
        <v/>
      </c>
      <c r="BO9" s="19"/>
      <c r="BP9" s="19"/>
      <c r="BQ9" s="7">
        <v>0</v>
      </c>
    </row>
    <row r="10" spans="1:69" ht="15" hidden="1" customHeight="1">
      <c r="A10" s="10"/>
      <c r="B10" s="10"/>
      <c r="C10" s="10"/>
      <c r="D10" s="10"/>
      <c r="E10" s="116"/>
      <c r="F10" s="116"/>
      <c r="G10" s="116"/>
      <c r="H10" s="116"/>
      <c r="I10" s="100"/>
      <c r="J10" s="99"/>
      <c r="K10" s="10"/>
      <c r="L10" s="11"/>
      <c r="M10" s="1"/>
      <c r="N10" s="1"/>
      <c r="P10" s="102"/>
      <c r="Q10" s="102"/>
      <c r="R10" s="28"/>
      <c r="S10" s="38"/>
      <c r="T10" s="39" t="s">
        <v>18</v>
      </c>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1"/>
      <c r="BK10" s="95"/>
      <c r="BM10" s="19"/>
      <c r="BN10" s="19" t="str">
        <f t="shared" si="0"/>
        <v>Добавить вид теплоносителя (параметры теплоносителя)</v>
      </c>
      <c r="BO10" s="19"/>
      <c r="BP10" s="19"/>
      <c r="BQ10" s="7">
        <v>0</v>
      </c>
    </row>
    <row r="11" spans="1:69" ht="15" hidden="1" customHeight="1">
      <c r="A11" s="10"/>
      <c r="B11" s="10"/>
      <c r="C11" s="10"/>
      <c r="D11" s="10"/>
      <c r="E11" s="116"/>
      <c r="F11" s="116"/>
      <c r="G11" s="116"/>
      <c r="H11" s="116"/>
      <c r="I11" s="99"/>
      <c r="J11" s="10"/>
      <c r="K11" s="10"/>
      <c r="L11" s="11"/>
      <c r="M11" s="1"/>
      <c r="P11" s="102"/>
      <c r="Q11" s="27"/>
      <c r="R11" s="28"/>
      <c r="S11" s="38"/>
      <c r="T11" s="42" t="s">
        <v>19</v>
      </c>
      <c r="U11" s="40"/>
      <c r="V11" s="40"/>
      <c r="W11" s="40"/>
      <c r="X11" s="40"/>
      <c r="Y11" s="40"/>
      <c r="Z11" s="40"/>
      <c r="AA11" s="40"/>
      <c r="AB11" s="40"/>
      <c r="AC11" s="43"/>
      <c r="AD11" s="40"/>
      <c r="AE11" s="40"/>
      <c r="AF11" s="40"/>
      <c r="AG11" s="40"/>
      <c r="AH11" s="40"/>
      <c r="AI11" s="40"/>
      <c r="AJ11" s="40"/>
      <c r="AK11" s="43"/>
      <c r="AL11" s="40"/>
      <c r="AM11" s="40"/>
      <c r="AN11" s="40"/>
      <c r="AO11" s="40"/>
      <c r="AP11" s="40"/>
      <c r="AQ11" s="40"/>
      <c r="AR11" s="40"/>
      <c r="AS11" s="43"/>
      <c r="AT11" s="40"/>
      <c r="AU11" s="40"/>
      <c r="AV11" s="40"/>
      <c r="AW11" s="40"/>
      <c r="AX11" s="40"/>
      <c r="AY11" s="40"/>
      <c r="AZ11" s="40"/>
      <c r="BA11" s="43"/>
      <c r="BB11" s="40"/>
      <c r="BC11" s="40"/>
      <c r="BD11" s="40"/>
      <c r="BE11" s="40"/>
      <c r="BF11" s="40"/>
      <c r="BG11" s="40"/>
      <c r="BH11" s="40"/>
      <c r="BI11" s="43"/>
      <c r="BJ11" s="40"/>
      <c r="BK11" s="44"/>
      <c r="BM11" s="19"/>
      <c r="BN11" s="19" t="str">
        <f t="shared" si="0"/>
        <v>Добавить группу потребителей</v>
      </c>
      <c r="BO11" s="19"/>
      <c r="BP11" s="19"/>
      <c r="BQ11" s="7">
        <v>0</v>
      </c>
    </row>
    <row r="12" spans="1:69" ht="14.25" hidden="1" customHeight="1">
      <c r="A12" s="10"/>
      <c r="B12" s="10"/>
      <c r="C12" s="10"/>
      <c r="D12" s="10"/>
      <c r="E12" s="116"/>
      <c r="F12" s="116"/>
      <c r="G12" s="116"/>
      <c r="H12" s="115"/>
      <c r="I12" s="10"/>
      <c r="J12" s="10"/>
      <c r="K12" s="10"/>
      <c r="L12" s="11"/>
      <c r="M12" s="12"/>
      <c r="N12" s="12"/>
      <c r="O12" s="1"/>
      <c r="P12" s="13"/>
      <c r="Q12" s="45"/>
      <c r="R12" s="14"/>
      <c r="S12" s="38"/>
      <c r="T12" s="46" t="s">
        <v>20</v>
      </c>
      <c r="U12" s="40"/>
      <c r="V12" s="40"/>
      <c r="W12" s="40"/>
      <c r="X12" s="40"/>
      <c r="Y12" s="40"/>
      <c r="Z12" s="40"/>
      <c r="AA12" s="40"/>
      <c r="AB12" s="40"/>
      <c r="AC12" s="43"/>
      <c r="AD12" s="40"/>
      <c r="AE12" s="40"/>
      <c r="AF12" s="40"/>
      <c r="AG12" s="40"/>
      <c r="AH12" s="40"/>
      <c r="AI12" s="40"/>
      <c r="AJ12" s="40"/>
      <c r="AK12" s="43"/>
      <c r="AL12" s="40"/>
      <c r="AM12" s="40"/>
      <c r="AN12" s="40"/>
      <c r="AO12" s="40"/>
      <c r="AP12" s="40"/>
      <c r="AQ12" s="40"/>
      <c r="AR12" s="40"/>
      <c r="AS12" s="43"/>
      <c r="AT12" s="40"/>
      <c r="AU12" s="40"/>
      <c r="AV12" s="40"/>
      <c r="AW12" s="40"/>
      <c r="AX12" s="40"/>
      <c r="AY12" s="40"/>
      <c r="AZ12" s="40"/>
      <c r="BA12" s="43"/>
      <c r="BB12" s="40"/>
      <c r="BC12" s="40"/>
      <c r="BD12" s="40"/>
      <c r="BE12" s="40"/>
      <c r="BF12" s="40"/>
      <c r="BG12" s="40"/>
      <c r="BH12" s="40"/>
      <c r="BI12" s="43"/>
      <c r="BJ12" s="40"/>
      <c r="BK12" s="44"/>
      <c r="BM12" s="19"/>
      <c r="BN12" s="19" t="str">
        <f t="shared" si="0"/>
        <v>Добавить схему подключения</v>
      </c>
      <c r="BO12" s="19"/>
      <c r="BP12" s="19"/>
      <c r="BQ12" s="7">
        <v>0</v>
      </c>
    </row>
    <row r="13" spans="1:69" s="8" customFormat="1" ht="0.75" hidden="1" customHeight="1">
      <c r="A13" s="47"/>
      <c r="B13" s="47"/>
      <c r="C13" s="47"/>
      <c r="D13" s="47"/>
      <c r="E13" s="116"/>
      <c r="F13" s="116"/>
      <c r="G13" s="115"/>
      <c r="H13" s="47"/>
      <c r="I13" s="47"/>
      <c r="J13" s="47"/>
      <c r="K13" s="47"/>
      <c r="L13" s="48"/>
      <c r="M13" s="49"/>
      <c r="N13" s="49"/>
      <c r="P13" s="50"/>
      <c r="Q13" s="51"/>
      <c r="R13" s="50"/>
      <c r="S13" s="52"/>
      <c r="T13" s="53" t="s">
        <v>21</v>
      </c>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M13" s="19"/>
      <c r="BN13" s="19" t="str">
        <f t="shared" si="0"/>
        <v>Добавить источник для дифференциации</v>
      </c>
      <c r="BO13" s="19"/>
      <c r="BP13" s="19"/>
      <c r="BQ13" s="8">
        <v>0</v>
      </c>
    </row>
    <row r="14" spans="1:69" s="8" customFormat="1" ht="0.75" hidden="1" customHeight="1">
      <c r="A14" s="47"/>
      <c r="B14" s="47"/>
      <c r="C14" s="47"/>
      <c r="D14" s="47"/>
      <c r="E14" s="116"/>
      <c r="F14" s="115"/>
      <c r="G14" s="47"/>
      <c r="H14" s="47"/>
      <c r="I14" s="47"/>
      <c r="J14" s="47"/>
      <c r="K14" s="47"/>
      <c r="L14" s="48"/>
      <c r="M14" s="55"/>
      <c r="N14" s="55"/>
      <c r="P14" s="50"/>
      <c r="Q14" s="51"/>
      <c r="R14" s="50"/>
      <c r="S14" s="56"/>
      <c r="T14" s="57" t="s">
        <v>22</v>
      </c>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M14" s="19"/>
      <c r="BN14" s="19" t="str">
        <f t="shared" si="0"/>
        <v>Добавить централизованную систему для дифференциации</v>
      </c>
      <c r="BO14" s="19"/>
      <c r="BP14" s="19"/>
      <c r="BQ14" s="8">
        <v>0</v>
      </c>
    </row>
    <row r="15" spans="1:69" s="8" customFormat="1" ht="0.75" hidden="1" customHeight="1">
      <c r="A15" s="47"/>
      <c r="B15" s="47"/>
      <c r="C15" s="47"/>
      <c r="D15" s="47"/>
      <c r="E15" s="115"/>
      <c r="F15" s="47"/>
      <c r="G15" s="47"/>
      <c r="H15" s="47"/>
      <c r="I15" s="47"/>
      <c r="J15" s="47"/>
      <c r="K15" s="47"/>
      <c r="L15" s="48"/>
      <c r="M15" s="55"/>
      <c r="N15" s="55"/>
      <c r="P15" s="50"/>
      <c r="Q15" s="51"/>
      <c r="R15" s="50"/>
      <c r="S15" s="56"/>
      <c r="T15" s="59" t="s">
        <v>23</v>
      </c>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M15" s="19"/>
      <c r="BN15" s="19" t="str">
        <f t="shared" si="0"/>
        <v>Добавить территорию для дифференциации</v>
      </c>
      <c r="BO15" s="19"/>
      <c r="BP15" s="19"/>
      <c r="BQ15" s="8">
        <v>0</v>
      </c>
    </row>
    <row r="16" spans="1:69" ht="14.25" hidden="1" customHeight="1">
      <c r="AL16" s="7"/>
      <c r="AM16" s="7"/>
      <c r="AN16" s="7"/>
      <c r="AO16" s="7"/>
      <c r="AP16" s="7"/>
      <c r="AQ16" s="7"/>
      <c r="AR16" s="7"/>
      <c r="AS16" s="7"/>
      <c r="AT16" s="7"/>
      <c r="AU16" s="7"/>
      <c r="AV16" s="7"/>
      <c r="AW16" s="7"/>
      <c r="AX16" s="7"/>
      <c r="AY16" s="7"/>
      <c r="AZ16" s="7"/>
      <c r="BA16" s="7"/>
      <c r="BB16" s="7"/>
      <c r="BC16" s="7"/>
      <c r="BD16" s="7"/>
      <c r="BE16" s="7"/>
      <c r="BF16" s="7"/>
      <c r="BG16" s="7"/>
      <c r="BH16" s="7"/>
      <c r="BI16" s="7"/>
      <c r="BQ16" s="7">
        <v>0</v>
      </c>
    </row>
    <row r="17" spans="1:69" ht="14.25" hidden="1" customHeight="1">
      <c r="AD17" s="60"/>
      <c r="AE17" s="60"/>
      <c r="AF17" s="60"/>
      <c r="AG17" s="61"/>
      <c r="AH17" s="141"/>
      <c r="AI17" s="142" t="s">
        <v>16</v>
      </c>
      <c r="AJ17" s="141"/>
      <c r="AK17" s="142" t="s">
        <v>16</v>
      </c>
      <c r="AL17" s="7"/>
      <c r="AM17" s="7"/>
      <c r="AN17" s="7"/>
      <c r="AO17" s="7"/>
      <c r="AP17" s="7"/>
      <c r="AQ17" s="7"/>
      <c r="AR17" s="7"/>
      <c r="AS17" s="7"/>
      <c r="AT17" s="7"/>
      <c r="AU17" s="7"/>
      <c r="AV17" s="7"/>
      <c r="AW17" s="7"/>
      <c r="AX17" s="7"/>
      <c r="AY17" s="7"/>
      <c r="AZ17" s="7"/>
      <c r="BA17" s="7"/>
      <c r="BB17" s="7"/>
      <c r="BC17" s="7"/>
      <c r="BD17" s="7"/>
      <c r="BE17" s="7"/>
      <c r="BF17" s="7"/>
      <c r="BG17" s="7"/>
      <c r="BH17" s="7"/>
      <c r="BI17" s="7"/>
      <c r="BQ17" s="7">
        <v>0</v>
      </c>
    </row>
    <row r="18" spans="1:69" ht="14.25" hidden="1" customHeight="1">
      <c r="AD18" s="60"/>
      <c r="AE18" s="60"/>
      <c r="AF18" s="60"/>
      <c r="AG18" s="37" t="str">
        <f>AH17&amp;"-"&amp;AJ17</f>
        <v>-</v>
      </c>
      <c r="AH18" s="142"/>
      <c r="AI18" s="142"/>
      <c r="AJ18" s="142"/>
      <c r="AK18" s="142"/>
      <c r="AL18" s="7"/>
      <c r="AM18" s="7"/>
      <c r="AN18" s="7"/>
      <c r="AO18" s="7"/>
      <c r="AP18" s="7"/>
      <c r="AQ18" s="7"/>
      <c r="AR18" s="7"/>
      <c r="AS18" s="7"/>
      <c r="AT18" s="7"/>
      <c r="AU18" s="7"/>
      <c r="AV18" s="7"/>
      <c r="AW18" s="7"/>
      <c r="AX18" s="7"/>
      <c r="AY18" s="7"/>
      <c r="AZ18" s="7"/>
      <c r="BA18" s="7"/>
      <c r="BB18" s="7"/>
      <c r="BC18" s="7"/>
      <c r="BD18" s="7"/>
      <c r="BE18" s="7"/>
      <c r="BF18" s="7"/>
      <c r="BG18" s="7"/>
      <c r="BH18" s="7"/>
      <c r="BI18" s="7"/>
      <c r="BQ18" s="7">
        <v>0</v>
      </c>
    </row>
    <row r="19" spans="1:69" ht="14.25" hidden="1" customHeight="1">
      <c r="AL19" s="7"/>
      <c r="AM19" s="7"/>
      <c r="AN19" s="7"/>
      <c r="AO19" s="7"/>
      <c r="AP19" s="7"/>
      <c r="AQ19" s="7"/>
      <c r="AR19" s="7"/>
      <c r="AS19" s="7"/>
      <c r="AT19" s="7"/>
      <c r="AU19" s="7"/>
      <c r="AV19" s="7"/>
      <c r="AW19" s="7"/>
      <c r="AX19" s="7"/>
      <c r="AY19" s="7"/>
      <c r="AZ19" s="7"/>
      <c r="BA19" s="7"/>
      <c r="BB19" s="7"/>
      <c r="BC19" s="7"/>
      <c r="BD19" s="7"/>
      <c r="BE19" s="7"/>
      <c r="BF19" s="7"/>
      <c r="BG19" s="7"/>
      <c r="BH19" s="7"/>
      <c r="BI19" s="7"/>
      <c r="BQ19" s="7">
        <v>0</v>
      </c>
    </row>
    <row r="20" spans="1:69" s="1" customFormat="1" ht="22.5" hidden="1" customHeight="1">
      <c r="L20" s="2"/>
      <c r="M20" s="3"/>
      <c r="N20" s="3"/>
      <c r="O20" s="62" t="s">
        <v>24</v>
      </c>
      <c r="P20" s="3"/>
      <c r="Q20" s="63"/>
      <c r="R20" s="63"/>
      <c r="S20" s="12"/>
      <c r="Z20" s="62"/>
      <c r="AB20" s="62"/>
      <c r="AH20" s="62"/>
      <c r="AJ20" s="62"/>
      <c r="AP20" s="62"/>
      <c r="AR20" s="62"/>
      <c r="AX20" s="62"/>
      <c r="AZ20" s="62"/>
      <c r="BF20" s="62"/>
      <c r="BH20" s="62"/>
      <c r="BL20" s="8"/>
      <c r="BM20" s="8"/>
      <c r="BN20" s="8"/>
      <c r="BO20" s="8"/>
      <c r="BP20" s="8"/>
      <c r="BQ20" s="1">
        <v>0</v>
      </c>
    </row>
    <row r="21" spans="1:69" s="1" customFormat="1" ht="14.25" hidden="1" customHeight="1">
      <c r="L21" s="2"/>
      <c r="M21" s="3"/>
      <c r="N21" s="3"/>
      <c r="O21" s="3"/>
      <c r="P21" s="3"/>
      <c r="Q21" s="63"/>
      <c r="R21" s="63"/>
      <c r="S21" s="12"/>
      <c r="BL21" s="8"/>
      <c r="BM21" s="8"/>
      <c r="BN21" s="8"/>
      <c r="BO21" s="8"/>
      <c r="BP21" s="8"/>
      <c r="BQ21" s="1">
        <v>0</v>
      </c>
    </row>
    <row r="22" spans="1:69" s="1" customFormat="1" ht="14.25" hidden="1" customHeight="1">
      <c r="L22" s="2"/>
      <c r="M22" s="3"/>
      <c r="N22" s="3"/>
      <c r="O22" s="11" t="s">
        <v>25</v>
      </c>
      <c r="P22" s="3"/>
      <c r="Q22" s="63"/>
      <c r="R22" s="63"/>
      <c r="S22" s="12"/>
      <c r="T22" s="1" t="s">
        <v>26</v>
      </c>
      <c r="AA22" s="64" t="s">
        <v>27</v>
      </c>
      <c r="AC22" s="64" t="s">
        <v>28</v>
      </c>
      <c r="AD22" s="1" t="s">
        <v>26</v>
      </c>
      <c r="AI22" s="64" t="s">
        <v>29</v>
      </c>
      <c r="AK22" s="64" t="s">
        <v>28</v>
      </c>
      <c r="AQ22" s="64" t="s">
        <v>27</v>
      </c>
      <c r="AS22" s="64" t="s">
        <v>28</v>
      </c>
      <c r="AY22" s="64" t="s">
        <v>27</v>
      </c>
      <c r="BA22" s="64" t="s">
        <v>28</v>
      </c>
      <c r="BG22" s="64" t="s">
        <v>27</v>
      </c>
      <c r="BI22" s="64" t="s">
        <v>28</v>
      </c>
      <c r="BL22" s="8"/>
      <c r="BM22" s="8"/>
      <c r="BN22" s="8"/>
      <c r="BO22" s="8"/>
      <c r="BP22" s="8"/>
      <c r="BQ22" s="1">
        <v>0</v>
      </c>
    </row>
    <row r="23" spans="1:69" ht="14.25" hidden="1" customHeight="1">
      <c r="O23" s="11"/>
      <c r="AL23" s="7"/>
      <c r="AM23" s="7"/>
      <c r="AN23" s="7"/>
      <c r="AO23" s="7"/>
      <c r="AP23" s="7"/>
      <c r="AQ23" s="7"/>
      <c r="AR23" s="7"/>
      <c r="AS23" s="7"/>
      <c r="AT23" s="7"/>
      <c r="AU23" s="7"/>
      <c r="AV23" s="7"/>
      <c r="AW23" s="7"/>
      <c r="AX23" s="7"/>
      <c r="AY23" s="7"/>
      <c r="AZ23" s="7"/>
      <c r="BA23" s="7"/>
      <c r="BB23" s="7"/>
      <c r="BC23" s="7"/>
      <c r="BD23" s="7"/>
      <c r="BE23" s="7"/>
      <c r="BF23" s="7"/>
      <c r="BG23" s="7"/>
      <c r="BH23" s="7"/>
      <c r="BI23" s="7"/>
      <c r="BQ23" s="7">
        <v>0</v>
      </c>
    </row>
    <row r="24" spans="1:69" ht="14.25" hidden="1" customHeight="1">
      <c r="O24" s="11"/>
      <c r="AL24" s="7"/>
      <c r="AM24" s="7"/>
      <c r="AN24" s="7"/>
      <c r="AO24" s="7"/>
      <c r="AP24" s="7"/>
      <c r="AQ24" s="7"/>
      <c r="AR24" s="7"/>
      <c r="AS24" s="7"/>
      <c r="AT24" s="7"/>
      <c r="AU24" s="7"/>
      <c r="AV24" s="7"/>
      <c r="AW24" s="7"/>
      <c r="AX24" s="7"/>
      <c r="AY24" s="7"/>
      <c r="AZ24" s="7"/>
      <c r="BA24" s="7"/>
      <c r="BB24" s="7"/>
      <c r="BC24" s="7"/>
      <c r="BD24" s="7"/>
      <c r="BE24" s="7"/>
      <c r="BF24" s="7"/>
      <c r="BG24" s="7"/>
      <c r="BH24" s="7"/>
      <c r="BI24" s="7"/>
      <c r="BQ24" s="7">
        <v>0</v>
      </c>
    </row>
    <row r="25" spans="1:69" ht="14.65" customHeight="1">
      <c r="Q25" s="65"/>
      <c r="R25" s="65"/>
      <c r="S25" s="66"/>
      <c r="T25" s="67"/>
      <c r="U25" s="67"/>
      <c r="AL25" s="7"/>
      <c r="AM25" s="7"/>
      <c r="AN25" s="7"/>
      <c r="AO25" s="7"/>
      <c r="AP25" s="7"/>
      <c r="AQ25" s="7"/>
      <c r="AR25" s="7"/>
      <c r="AS25" s="7"/>
      <c r="AT25" s="7"/>
      <c r="AU25" s="7"/>
      <c r="AV25" s="7"/>
      <c r="AW25" s="7"/>
      <c r="AX25" s="7"/>
      <c r="AY25" s="7"/>
      <c r="AZ25" s="7"/>
      <c r="BA25" s="7"/>
      <c r="BB25" s="7"/>
      <c r="BC25" s="7"/>
      <c r="BD25" s="7"/>
      <c r="BE25" s="7"/>
      <c r="BF25" s="7"/>
      <c r="BG25" s="7"/>
      <c r="BH25" s="7"/>
      <c r="BI25" s="7"/>
      <c r="BQ25" s="7">
        <v>14</v>
      </c>
    </row>
    <row r="26" spans="1:69" ht="14.65" customHeight="1">
      <c r="Q26" s="65"/>
      <c r="R26" s="65"/>
      <c r="S26" s="139" t="str">
        <f>IF(TEMPLATE_GROUP="P",PT_P_FORM_HEAT_4_NAME_FORM,PT_R_FORM_HEAT_21_NAME_FORM)</f>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
      <c r="T26" s="139"/>
      <c r="U26" s="139"/>
      <c r="V26" s="139"/>
      <c r="W26" s="139"/>
      <c r="X26" s="139"/>
      <c r="Y26" s="139"/>
      <c r="Z26" s="139"/>
      <c r="AA26" s="139"/>
      <c r="AB26" s="139"/>
      <c r="AC26" s="139"/>
      <c r="AD26" s="139"/>
      <c r="AE26" s="139"/>
      <c r="AF26" s="139"/>
      <c r="AG26" s="139"/>
      <c r="AH26" s="139"/>
      <c r="AI26" s="139"/>
      <c r="AJ26" s="139"/>
      <c r="AK26" s="68"/>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Q26" s="7">
        <v>14</v>
      </c>
    </row>
    <row r="27" spans="1:69" ht="14.65" customHeight="1">
      <c r="Q27" s="65"/>
      <c r="R27" s="65"/>
      <c r="S27" s="140"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7" s="140"/>
      <c r="U27" s="140"/>
      <c r="V27" s="140"/>
      <c r="W27" s="140"/>
      <c r="X27" s="140"/>
      <c r="Y27" s="140"/>
      <c r="Z27" s="140"/>
      <c r="AA27" s="140"/>
      <c r="AB27" s="140"/>
      <c r="AC27" s="140"/>
      <c r="AD27" s="140"/>
      <c r="AE27" s="140"/>
      <c r="AF27" s="140"/>
      <c r="AG27" s="140"/>
      <c r="AH27" s="140"/>
      <c r="AI27" s="140"/>
      <c r="AJ27" s="140"/>
      <c r="AK27" s="68"/>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Q27" s="7">
        <v>14</v>
      </c>
    </row>
    <row r="28" spans="1:69" ht="14.25" hidden="1" customHeight="1">
      <c r="Q28" s="65"/>
      <c r="R28" s="65"/>
      <c r="S28" s="66"/>
      <c r="T28" s="67"/>
      <c r="U28" s="67"/>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Q28" s="7">
        <v>0</v>
      </c>
    </row>
    <row r="29" spans="1:69" s="72" customFormat="1" ht="25.5" hidden="1" customHeight="1">
      <c r="A29" s="64"/>
      <c r="B29" s="64"/>
      <c r="C29" s="64"/>
      <c r="D29" s="64"/>
      <c r="E29" s="64"/>
      <c r="F29" s="64"/>
      <c r="G29" s="64"/>
      <c r="H29" s="64"/>
      <c r="I29" s="64"/>
      <c r="J29" s="64"/>
      <c r="K29" s="64"/>
      <c r="L29" s="11"/>
      <c r="M29" s="64"/>
      <c r="N29" s="64"/>
      <c r="O29" s="64"/>
      <c r="S29" s="136" t="s">
        <v>30</v>
      </c>
      <c r="T29" s="136"/>
      <c r="U29" s="73"/>
      <c r="V29" s="137" t="str">
        <f>IF(TITLE_NAME_OR_PR_CHANGE="",IF(TITLE_NAME_OR_PR="","",TITLE_NAME_OR_PR),TITLE_NAME_OR_PR_CHANGE)</f>
        <v/>
      </c>
      <c r="W29" s="137"/>
      <c r="X29" s="137"/>
      <c r="Y29" s="137"/>
      <c r="Z29" s="137"/>
      <c r="AA29" s="137"/>
      <c r="AB29" s="137"/>
      <c r="AC29" s="7"/>
      <c r="AD29" s="137" t="str">
        <f>IF(TITLE_NAME_OR_PR_CHANGE="",IF(TITLE_NAME_OR_PR="","",TITLE_NAME_OR_PR),TITLE_NAME_OR_PR_CHANGE)</f>
        <v/>
      </c>
      <c r="AE29" s="137"/>
      <c r="AF29" s="137"/>
      <c r="AG29" s="137"/>
      <c r="AH29" s="137"/>
      <c r="AI29" s="137"/>
      <c r="AJ29" s="137"/>
      <c r="AK29" s="7"/>
      <c r="AL29" s="137" t="str">
        <f>IF(TITLE_NAME_OR_PR_CHANGE="",IF(TITLE_NAME_OR_PR="","",TITLE_NAME_OR_PR),TITLE_NAME_OR_PR_CHANGE)</f>
        <v/>
      </c>
      <c r="AM29" s="137"/>
      <c r="AN29" s="137"/>
      <c r="AO29" s="137"/>
      <c r="AP29" s="137"/>
      <c r="AQ29" s="137"/>
      <c r="AR29" s="137"/>
      <c r="AS29" s="7"/>
      <c r="AT29" s="137" t="str">
        <f>IF(TITLE_NAME_OR_PR_CHANGE="",IF(TITLE_NAME_OR_PR="","",TITLE_NAME_OR_PR),TITLE_NAME_OR_PR_CHANGE)</f>
        <v/>
      </c>
      <c r="AU29" s="137"/>
      <c r="AV29" s="137"/>
      <c r="AW29" s="137"/>
      <c r="AX29" s="137"/>
      <c r="AY29" s="137"/>
      <c r="AZ29" s="137"/>
      <c r="BA29" s="7"/>
      <c r="BB29" s="137" t="str">
        <f>IF(TITLE_NAME_OR_PR_CHANGE="",IF(TITLE_NAME_OR_PR="","",TITLE_NAME_OR_PR),TITLE_NAME_OR_PR_CHANGE)</f>
        <v/>
      </c>
      <c r="BC29" s="137"/>
      <c r="BD29" s="137"/>
      <c r="BE29" s="137"/>
      <c r="BF29" s="137"/>
      <c r="BG29" s="137"/>
      <c r="BH29" s="137"/>
      <c r="BI29" s="7"/>
      <c r="BJ29" s="7"/>
      <c r="BK29" s="74"/>
      <c r="BL29" s="19"/>
      <c r="BM29" s="19"/>
      <c r="BN29" s="19"/>
      <c r="BO29" s="19"/>
      <c r="BP29" s="19"/>
      <c r="BQ29" s="72">
        <v>0</v>
      </c>
    </row>
    <row r="30" spans="1:69" s="72" customFormat="1" ht="18.75" hidden="1" customHeight="1">
      <c r="A30" s="64"/>
      <c r="B30" s="64"/>
      <c r="C30" s="64"/>
      <c r="D30" s="64"/>
      <c r="E30" s="64"/>
      <c r="F30" s="64"/>
      <c r="G30" s="64"/>
      <c r="H30" s="64"/>
      <c r="I30" s="64"/>
      <c r="J30" s="64"/>
      <c r="K30" s="64"/>
      <c r="L30" s="11"/>
      <c r="M30" s="64"/>
      <c r="N30" s="64"/>
      <c r="O30" s="64"/>
      <c r="S30" s="136" t="s">
        <v>31</v>
      </c>
      <c r="T30" s="136"/>
      <c r="U30" s="73"/>
      <c r="V30" s="138">
        <f>IF(TITLE_DATE_PR_CHANGE="",IF(TITLE_DATE_PR="","",TITLE_DATE_PR),TITLE_DATE_PR_CHANGE)</f>
        <v>46140</v>
      </c>
      <c r="W30" s="138"/>
      <c r="X30" s="138"/>
      <c r="Y30" s="138"/>
      <c r="Z30" s="138"/>
      <c r="AA30" s="138"/>
      <c r="AB30" s="138"/>
      <c r="AC30" s="7"/>
      <c r="AD30" s="138">
        <f>IF(TITLE_DATE_PR_CHANGE="",IF(TITLE_DATE_PR="","",TITLE_DATE_PR),TITLE_DATE_PR_CHANGE)</f>
        <v>46140</v>
      </c>
      <c r="AE30" s="138"/>
      <c r="AF30" s="138"/>
      <c r="AG30" s="138"/>
      <c r="AH30" s="138"/>
      <c r="AI30" s="138"/>
      <c r="AJ30" s="138"/>
      <c r="AK30" s="7"/>
      <c r="AL30" s="138">
        <f>IF(TITLE_DATE_PR_CHANGE="",IF(TITLE_DATE_PR="","",TITLE_DATE_PR),TITLE_DATE_PR_CHANGE)</f>
        <v>46140</v>
      </c>
      <c r="AM30" s="138"/>
      <c r="AN30" s="138"/>
      <c r="AO30" s="138"/>
      <c r="AP30" s="138"/>
      <c r="AQ30" s="138"/>
      <c r="AR30" s="138"/>
      <c r="AS30" s="7"/>
      <c r="AT30" s="138">
        <f>IF(TITLE_DATE_PR_CHANGE="",IF(TITLE_DATE_PR="","",TITLE_DATE_PR),TITLE_DATE_PR_CHANGE)</f>
        <v>46140</v>
      </c>
      <c r="AU30" s="138"/>
      <c r="AV30" s="138"/>
      <c r="AW30" s="138"/>
      <c r="AX30" s="138"/>
      <c r="AY30" s="138"/>
      <c r="AZ30" s="138"/>
      <c r="BA30" s="7"/>
      <c r="BB30" s="138">
        <f>IF(TITLE_DATE_PR_CHANGE="",IF(TITLE_DATE_PR="","",TITLE_DATE_PR),TITLE_DATE_PR_CHANGE)</f>
        <v>46140</v>
      </c>
      <c r="BC30" s="138"/>
      <c r="BD30" s="138"/>
      <c r="BE30" s="138"/>
      <c r="BF30" s="138"/>
      <c r="BG30" s="138"/>
      <c r="BH30" s="138"/>
      <c r="BI30" s="7"/>
      <c r="BJ30" s="7"/>
      <c r="BK30" s="74"/>
      <c r="BL30" s="19"/>
      <c r="BM30" s="19"/>
      <c r="BN30" s="19"/>
      <c r="BO30" s="19"/>
      <c r="BP30" s="19"/>
      <c r="BQ30" s="72">
        <v>0</v>
      </c>
    </row>
    <row r="31" spans="1:69" s="72" customFormat="1" ht="18.75" hidden="1" customHeight="1">
      <c r="A31" s="64"/>
      <c r="B31" s="64"/>
      <c r="C31" s="64"/>
      <c r="D31" s="64"/>
      <c r="E31" s="64"/>
      <c r="F31" s="64"/>
      <c r="G31" s="64"/>
      <c r="H31" s="64"/>
      <c r="I31" s="64"/>
      <c r="J31" s="64"/>
      <c r="K31" s="64"/>
      <c r="L31" s="11"/>
      <c r="M31" s="64"/>
      <c r="N31" s="64"/>
      <c r="O31" s="64"/>
      <c r="S31" s="136" t="s">
        <v>32</v>
      </c>
      <c r="T31" s="136"/>
      <c r="U31" s="73"/>
      <c r="V31" s="137" t="str">
        <f>IF(TITLE_NUMBER_PR_CHANGE="",IF(TITLE_NUMBER_PR="","",TITLE_NUMBER_PR),TITLE_NUMBER_PR_CHANGE)</f>
        <v>653</v>
      </c>
      <c r="W31" s="137"/>
      <c r="X31" s="137"/>
      <c r="Y31" s="137"/>
      <c r="Z31" s="137"/>
      <c r="AA31" s="137"/>
      <c r="AB31" s="137"/>
      <c r="AC31" s="7"/>
      <c r="AD31" s="137" t="str">
        <f>IF(TITLE_NUMBER_PR_CHANGE="",IF(TITLE_NUMBER_PR="","",TITLE_NUMBER_PR),TITLE_NUMBER_PR_CHANGE)</f>
        <v>653</v>
      </c>
      <c r="AE31" s="137"/>
      <c r="AF31" s="137"/>
      <c r="AG31" s="137"/>
      <c r="AH31" s="137"/>
      <c r="AI31" s="137"/>
      <c r="AJ31" s="137"/>
      <c r="AK31" s="7"/>
      <c r="AL31" s="137" t="str">
        <f>IF(TITLE_NUMBER_PR_CHANGE="",IF(TITLE_NUMBER_PR="","",TITLE_NUMBER_PR),TITLE_NUMBER_PR_CHANGE)</f>
        <v>653</v>
      </c>
      <c r="AM31" s="137"/>
      <c r="AN31" s="137"/>
      <c r="AO31" s="137"/>
      <c r="AP31" s="137"/>
      <c r="AQ31" s="137"/>
      <c r="AR31" s="137"/>
      <c r="AS31" s="7"/>
      <c r="AT31" s="137" t="str">
        <f>IF(TITLE_NUMBER_PR_CHANGE="",IF(TITLE_NUMBER_PR="","",TITLE_NUMBER_PR),TITLE_NUMBER_PR_CHANGE)</f>
        <v>653</v>
      </c>
      <c r="AU31" s="137"/>
      <c r="AV31" s="137"/>
      <c r="AW31" s="137"/>
      <c r="AX31" s="137"/>
      <c r="AY31" s="137"/>
      <c r="AZ31" s="137"/>
      <c r="BA31" s="7"/>
      <c r="BB31" s="137" t="str">
        <f>IF(TITLE_NUMBER_PR_CHANGE="",IF(TITLE_NUMBER_PR="","",TITLE_NUMBER_PR),TITLE_NUMBER_PR_CHANGE)</f>
        <v>653</v>
      </c>
      <c r="BC31" s="137"/>
      <c r="BD31" s="137"/>
      <c r="BE31" s="137"/>
      <c r="BF31" s="137"/>
      <c r="BG31" s="137"/>
      <c r="BH31" s="137"/>
      <c r="BI31" s="7"/>
      <c r="BJ31" s="7"/>
      <c r="BK31" s="74"/>
      <c r="BL31" s="19"/>
      <c r="BM31" s="19"/>
      <c r="BN31" s="19"/>
      <c r="BO31" s="19"/>
      <c r="BP31" s="19"/>
      <c r="BQ31" s="72">
        <v>0</v>
      </c>
    </row>
    <row r="32" spans="1:69" s="72" customFormat="1" ht="18.75" hidden="1" customHeight="1">
      <c r="A32" s="64"/>
      <c r="B32" s="64"/>
      <c r="C32" s="64"/>
      <c r="D32" s="64"/>
      <c r="E32" s="64"/>
      <c r="F32" s="64"/>
      <c r="G32" s="64"/>
      <c r="H32" s="64"/>
      <c r="I32" s="64"/>
      <c r="J32" s="64"/>
      <c r="K32" s="64"/>
      <c r="L32" s="11"/>
      <c r="M32" s="64"/>
      <c r="N32" s="64"/>
      <c r="O32" s="64"/>
      <c r="S32" s="136" t="s">
        <v>33</v>
      </c>
      <c r="T32" s="136"/>
      <c r="U32" s="73"/>
      <c r="V32" s="137" t="str">
        <f>IF(TITLE_IST_PUB_CHANGE="",IF(TITLE_IST_PUB="","",TITLE_IST_PUB),TITLE_IST_PUB_CHANGE)</f>
        <v/>
      </c>
      <c r="W32" s="137"/>
      <c r="X32" s="137"/>
      <c r="Y32" s="137"/>
      <c r="Z32" s="137"/>
      <c r="AA32" s="137"/>
      <c r="AB32" s="137"/>
      <c r="AC32" s="7"/>
      <c r="AD32" s="137" t="str">
        <f>IF(TITLE_IST_PUB_CHANGE="",IF(TITLE_IST_PUB="","",TITLE_IST_PUB),TITLE_IST_PUB_CHANGE)</f>
        <v/>
      </c>
      <c r="AE32" s="137"/>
      <c r="AF32" s="137"/>
      <c r="AG32" s="137"/>
      <c r="AH32" s="137"/>
      <c r="AI32" s="137"/>
      <c r="AJ32" s="137"/>
      <c r="AK32" s="7"/>
      <c r="AL32" s="137" t="str">
        <f>IF(TITLE_IST_PUB_CHANGE="",IF(TITLE_IST_PUB="","",TITLE_IST_PUB),TITLE_IST_PUB_CHANGE)</f>
        <v/>
      </c>
      <c r="AM32" s="137"/>
      <c r="AN32" s="137"/>
      <c r="AO32" s="137"/>
      <c r="AP32" s="137"/>
      <c r="AQ32" s="137"/>
      <c r="AR32" s="137"/>
      <c r="AS32" s="7"/>
      <c r="AT32" s="137" t="str">
        <f>IF(TITLE_IST_PUB_CHANGE="",IF(TITLE_IST_PUB="","",TITLE_IST_PUB),TITLE_IST_PUB_CHANGE)</f>
        <v/>
      </c>
      <c r="AU32" s="137"/>
      <c r="AV32" s="137"/>
      <c r="AW32" s="137"/>
      <c r="AX32" s="137"/>
      <c r="AY32" s="137"/>
      <c r="AZ32" s="137"/>
      <c r="BA32" s="7"/>
      <c r="BB32" s="137" t="str">
        <f>IF(TITLE_IST_PUB_CHANGE="",IF(TITLE_IST_PUB="","",TITLE_IST_PUB),TITLE_IST_PUB_CHANGE)</f>
        <v/>
      </c>
      <c r="BC32" s="137"/>
      <c r="BD32" s="137"/>
      <c r="BE32" s="137"/>
      <c r="BF32" s="137"/>
      <c r="BG32" s="137"/>
      <c r="BH32" s="137"/>
      <c r="BI32" s="7"/>
      <c r="BJ32" s="7"/>
      <c r="BK32" s="74"/>
      <c r="BL32" s="19"/>
      <c r="BM32" s="19"/>
      <c r="BN32" s="19"/>
      <c r="BO32" s="19"/>
      <c r="BP32" s="19"/>
      <c r="BQ32" s="72">
        <v>0</v>
      </c>
    </row>
    <row r="33" spans="1:69" ht="14.25" customHeight="1">
      <c r="Q33" s="65"/>
      <c r="R33" s="65"/>
      <c r="S33" s="66"/>
      <c r="T33" s="67"/>
      <c r="U33" s="67"/>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Q33" s="7">
        <v>0</v>
      </c>
    </row>
    <row r="34" spans="1:69" s="72" customFormat="1" ht="18.75" customHeight="1">
      <c r="A34" s="64"/>
      <c r="B34" s="64"/>
      <c r="C34" s="64"/>
      <c r="D34" s="64"/>
      <c r="E34" s="64"/>
      <c r="F34" s="64"/>
      <c r="G34" s="64"/>
      <c r="H34" s="64"/>
      <c r="I34" s="64"/>
      <c r="J34" s="64"/>
      <c r="K34" s="64"/>
      <c r="L34" s="11"/>
      <c r="M34" s="64"/>
      <c r="N34" s="64"/>
      <c r="O34" s="64"/>
      <c r="S34" s="136" t="s">
        <v>34</v>
      </c>
      <c r="T34" s="136"/>
      <c r="U34" s="73"/>
      <c r="V34" s="138">
        <f>IF(TITLE_DATE_PR_CHANGE="",IF(TITLE_DATE_PR="","",TITLE_DATE_PR),TITLE_DATE_PR_CHANGE)</f>
        <v>46140</v>
      </c>
      <c r="W34" s="138"/>
      <c r="X34" s="138"/>
      <c r="Y34" s="138"/>
      <c r="Z34" s="138"/>
      <c r="AA34" s="138"/>
      <c r="AB34" s="138"/>
      <c r="AC34" s="7"/>
      <c r="AD34" s="138">
        <f>IF(TITLE_DATE_PR_CHANGE="",IF(TITLE_DATE_PR="","",TITLE_DATE_PR),TITLE_DATE_PR_CHANGE)</f>
        <v>46140</v>
      </c>
      <c r="AE34" s="138"/>
      <c r="AF34" s="138"/>
      <c r="AG34" s="138"/>
      <c r="AH34" s="138"/>
      <c r="AI34" s="138"/>
      <c r="AJ34" s="138"/>
      <c r="AK34" s="7"/>
      <c r="AL34" s="138">
        <f>IF(TITLE_DATE_PR_CHANGE="",IF(TITLE_DATE_PR="","",TITLE_DATE_PR),TITLE_DATE_PR_CHANGE)</f>
        <v>46140</v>
      </c>
      <c r="AM34" s="138"/>
      <c r="AN34" s="138"/>
      <c r="AO34" s="138"/>
      <c r="AP34" s="138"/>
      <c r="AQ34" s="138"/>
      <c r="AR34" s="138"/>
      <c r="AS34" s="7"/>
      <c r="AT34" s="138">
        <f>IF(TITLE_DATE_PR_CHANGE="",IF(TITLE_DATE_PR="","",TITLE_DATE_PR),TITLE_DATE_PR_CHANGE)</f>
        <v>46140</v>
      </c>
      <c r="AU34" s="138"/>
      <c r="AV34" s="138"/>
      <c r="AW34" s="138"/>
      <c r="AX34" s="138"/>
      <c r="AY34" s="138"/>
      <c r="AZ34" s="138"/>
      <c r="BA34" s="7"/>
      <c r="BB34" s="138">
        <f>IF(TITLE_DATE_PR_CHANGE="",IF(TITLE_DATE_PR="","",TITLE_DATE_PR),TITLE_DATE_PR_CHANGE)</f>
        <v>46140</v>
      </c>
      <c r="BC34" s="138"/>
      <c r="BD34" s="138"/>
      <c r="BE34" s="138"/>
      <c r="BF34" s="138"/>
      <c r="BG34" s="138"/>
      <c r="BH34" s="138"/>
      <c r="BI34" s="7"/>
      <c r="BJ34" s="7"/>
      <c r="BK34" s="74"/>
      <c r="BL34" s="19"/>
      <c r="BM34" s="19"/>
      <c r="BN34" s="19"/>
      <c r="BO34" s="19"/>
      <c r="BP34" s="19"/>
      <c r="BQ34" s="72">
        <v>0</v>
      </c>
    </row>
    <row r="35" spans="1:69" s="72" customFormat="1" ht="18.75" customHeight="1">
      <c r="A35" s="64"/>
      <c r="B35" s="64"/>
      <c r="C35" s="64"/>
      <c r="D35" s="64"/>
      <c r="E35" s="64"/>
      <c r="F35" s="64"/>
      <c r="G35" s="64"/>
      <c r="H35" s="64"/>
      <c r="I35" s="64"/>
      <c r="J35" s="64"/>
      <c r="K35" s="64"/>
      <c r="L35" s="11"/>
      <c r="M35" s="64"/>
      <c r="N35" s="64"/>
      <c r="O35" s="64"/>
      <c r="S35" s="136" t="s">
        <v>35</v>
      </c>
      <c r="T35" s="136"/>
      <c r="U35" s="73"/>
      <c r="V35" s="137" t="str">
        <f>IF(TITLE_NUMBER_PR_CHANGE="",IF(TITLE_NUMBER_PR="","",TITLE_NUMBER_PR),TITLE_NUMBER_PR_CHANGE)</f>
        <v>653</v>
      </c>
      <c r="W35" s="137"/>
      <c r="X35" s="137"/>
      <c r="Y35" s="137"/>
      <c r="Z35" s="137"/>
      <c r="AA35" s="137"/>
      <c r="AB35" s="137"/>
      <c r="AC35" s="7"/>
      <c r="AD35" s="137" t="str">
        <f>IF(TITLE_NUMBER_PR_CHANGE="",IF(TITLE_NUMBER_PR="","",TITLE_NUMBER_PR),TITLE_NUMBER_PR_CHANGE)</f>
        <v>653</v>
      </c>
      <c r="AE35" s="137"/>
      <c r="AF35" s="137"/>
      <c r="AG35" s="137"/>
      <c r="AH35" s="137"/>
      <c r="AI35" s="137"/>
      <c r="AJ35" s="137"/>
      <c r="AK35" s="7"/>
      <c r="AL35" s="137" t="str">
        <f>IF(TITLE_NUMBER_PR_CHANGE="",IF(TITLE_NUMBER_PR="","",TITLE_NUMBER_PR),TITLE_NUMBER_PR_CHANGE)</f>
        <v>653</v>
      </c>
      <c r="AM35" s="137"/>
      <c r="AN35" s="137"/>
      <c r="AO35" s="137"/>
      <c r="AP35" s="137"/>
      <c r="AQ35" s="137"/>
      <c r="AR35" s="137"/>
      <c r="AS35" s="7"/>
      <c r="AT35" s="137" t="str">
        <f>IF(TITLE_NUMBER_PR_CHANGE="",IF(TITLE_NUMBER_PR="","",TITLE_NUMBER_PR),TITLE_NUMBER_PR_CHANGE)</f>
        <v>653</v>
      </c>
      <c r="AU35" s="137"/>
      <c r="AV35" s="137"/>
      <c r="AW35" s="137"/>
      <c r="AX35" s="137"/>
      <c r="AY35" s="137"/>
      <c r="AZ35" s="137"/>
      <c r="BA35" s="7"/>
      <c r="BB35" s="137" t="str">
        <f>IF(TITLE_NUMBER_PR_CHANGE="",IF(TITLE_NUMBER_PR="","",TITLE_NUMBER_PR),TITLE_NUMBER_PR_CHANGE)</f>
        <v>653</v>
      </c>
      <c r="BC35" s="137"/>
      <c r="BD35" s="137"/>
      <c r="BE35" s="137"/>
      <c r="BF35" s="137"/>
      <c r="BG35" s="137"/>
      <c r="BH35" s="137"/>
      <c r="BI35" s="7"/>
      <c r="BJ35" s="7"/>
      <c r="BK35" s="74"/>
      <c r="BL35" s="19"/>
      <c r="BM35" s="19"/>
      <c r="BN35" s="19"/>
      <c r="BO35" s="19"/>
      <c r="BP35" s="19"/>
      <c r="BQ35" s="72">
        <v>0</v>
      </c>
    </row>
    <row r="36" spans="1:69" s="72" customFormat="1" ht="0" hidden="1" customHeight="1">
      <c r="A36" s="64"/>
      <c r="B36" s="64"/>
      <c r="C36" s="64"/>
      <c r="D36" s="64"/>
      <c r="E36" s="64"/>
      <c r="F36" s="64"/>
      <c r="G36" s="64"/>
      <c r="H36" s="64"/>
      <c r="I36" s="64"/>
      <c r="J36" s="64"/>
      <c r="K36" s="64"/>
      <c r="L36" s="11"/>
      <c r="M36" s="64"/>
      <c r="N36" s="64"/>
      <c r="O36" s="64"/>
      <c r="S36" s="7"/>
      <c r="T36" s="7"/>
      <c r="U36" s="75"/>
      <c r="V36" s="7"/>
      <c r="W36" s="7"/>
      <c r="X36" s="7"/>
      <c r="Y36" s="7"/>
      <c r="Z36" s="7"/>
      <c r="AA36" s="7"/>
      <c r="AB36" s="7"/>
      <c r="AC36" s="8" t="s">
        <v>36</v>
      </c>
      <c r="AD36" s="7"/>
      <c r="AE36" s="7"/>
      <c r="AF36" s="7"/>
      <c r="AG36" s="7"/>
      <c r="AH36" s="7"/>
      <c r="AI36" s="7"/>
      <c r="AJ36" s="7"/>
      <c r="AK36" s="8" t="s">
        <v>36</v>
      </c>
      <c r="AL36" s="7"/>
      <c r="AM36" s="7"/>
      <c r="AN36" s="7"/>
      <c r="AO36" s="7"/>
      <c r="AP36" s="7"/>
      <c r="AQ36" s="7"/>
      <c r="AR36" s="7"/>
      <c r="AS36" s="8" t="s">
        <v>36</v>
      </c>
      <c r="AT36" s="7"/>
      <c r="AU36" s="7"/>
      <c r="AV36" s="7"/>
      <c r="AW36" s="7"/>
      <c r="AX36" s="7"/>
      <c r="AY36" s="7"/>
      <c r="AZ36" s="7"/>
      <c r="BA36" s="8" t="s">
        <v>36</v>
      </c>
      <c r="BB36" s="7"/>
      <c r="BC36" s="7"/>
      <c r="BD36" s="7"/>
      <c r="BE36" s="7"/>
      <c r="BF36" s="7"/>
      <c r="BG36" s="7"/>
      <c r="BH36" s="7"/>
      <c r="BI36" s="8" t="s">
        <v>36</v>
      </c>
      <c r="BL36" s="19"/>
      <c r="BM36" s="19"/>
      <c r="BN36" s="19"/>
      <c r="BO36" s="19"/>
      <c r="BP36" s="19"/>
      <c r="BQ36" s="72">
        <v>0</v>
      </c>
    </row>
    <row r="37" spans="1:69" ht="14.65" customHeight="1">
      <c r="Q37" s="65"/>
      <c r="R37" s="65"/>
      <c r="S37" s="66"/>
      <c r="T37" s="67"/>
      <c r="U37" s="76"/>
      <c r="V37" s="135"/>
      <c r="W37" s="135"/>
      <c r="X37" s="135"/>
      <c r="Y37" s="135"/>
      <c r="Z37" s="135"/>
      <c r="AA37" s="135"/>
      <c r="AB37" s="135"/>
      <c r="AC37" s="135"/>
      <c r="AD37" s="135"/>
      <c r="AE37" s="135"/>
      <c r="AF37" s="135"/>
      <c r="AG37" s="135"/>
      <c r="AH37" s="135"/>
      <c r="AI37" s="135"/>
      <c r="AJ37" s="135"/>
      <c r="AK37" s="135"/>
      <c r="AL37" s="135" t="s">
        <v>37</v>
      </c>
      <c r="AM37" s="135"/>
      <c r="AN37" s="135"/>
      <c r="AO37" s="135"/>
      <c r="AP37" s="135"/>
      <c r="AQ37" s="135"/>
      <c r="AR37" s="135"/>
      <c r="AS37" s="135"/>
      <c r="AT37" s="135" t="s">
        <v>37</v>
      </c>
      <c r="AU37" s="135"/>
      <c r="AV37" s="135"/>
      <c r="AW37" s="135"/>
      <c r="AX37" s="135"/>
      <c r="AY37" s="135"/>
      <c r="AZ37" s="135"/>
      <c r="BA37" s="135"/>
      <c r="BB37" s="135" t="s">
        <v>37</v>
      </c>
      <c r="BC37" s="135"/>
      <c r="BD37" s="135"/>
      <c r="BE37" s="135"/>
      <c r="BF37" s="135"/>
      <c r="BG37" s="135"/>
      <c r="BH37" s="135"/>
      <c r="BI37" s="135"/>
      <c r="BQ37" s="7">
        <v>14</v>
      </c>
    </row>
    <row r="38" spans="1:69" ht="14.65" customHeight="1">
      <c r="Q38" s="65"/>
      <c r="R38" s="65"/>
      <c r="S38" s="130" t="s">
        <v>38</v>
      </c>
      <c r="T38" s="130"/>
      <c r="U38" s="130"/>
      <c r="V38" s="130"/>
      <c r="W38" s="130"/>
      <c r="X38" s="130"/>
      <c r="Y38" s="130"/>
      <c r="Z38" s="130"/>
      <c r="AA38" s="130"/>
      <c r="AB38" s="130"/>
      <c r="AC38" s="130"/>
      <c r="AD38" s="130"/>
      <c r="AE38" s="130"/>
      <c r="AF38" s="130"/>
      <c r="AG38" s="130"/>
      <c r="AH38" s="130"/>
      <c r="AI38" s="130"/>
      <c r="AJ38" s="130"/>
      <c r="AK38" s="130"/>
      <c r="AL38" s="130" t="s">
        <v>38</v>
      </c>
      <c r="AM38" s="130"/>
      <c r="AN38" s="130"/>
      <c r="AO38" s="130"/>
      <c r="AP38" s="130"/>
      <c r="AQ38" s="130"/>
      <c r="AR38" s="130"/>
      <c r="AS38" s="130"/>
      <c r="AT38" s="130" t="s">
        <v>38</v>
      </c>
      <c r="AU38" s="130"/>
      <c r="AV38" s="130"/>
      <c r="AW38" s="130"/>
      <c r="AX38" s="130"/>
      <c r="AY38" s="130"/>
      <c r="AZ38" s="130"/>
      <c r="BA38" s="130"/>
      <c r="BB38" s="130" t="s">
        <v>38</v>
      </c>
      <c r="BC38" s="130"/>
      <c r="BD38" s="130"/>
      <c r="BE38" s="130"/>
      <c r="BF38" s="130"/>
      <c r="BG38" s="130"/>
      <c r="BH38" s="130"/>
      <c r="BI38" s="130"/>
      <c r="BJ38" s="130"/>
      <c r="BK38" s="130"/>
    </row>
    <row r="39" spans="1:69" ht="14.65" customHeight="1">
      <c r="Q39" s="65"/>
      <c r="R39" s="65"/>
      <c r="S39" s="133" t="s">
        <v>39</v>
      </c>
      <c r="T39" s="134" t="s">
        <v>40</v>
      </c>
      <c r="U39" s="77"/>
      <c r="V39" s="111" t="s">
        <v>41</v>
      </c>
      <c r="W39" s="112"/>
      <c r="X39" s="112"/>
      <c r="Y39" s="112"/>
      <c r="Z39" s="112"/>
      <c r="AA39" s="112"/>
      <c r="AB39" s="113"/>
      <c r="AC39" s="108" t="s">
        <v>42</v>
      </c>
      <c r="AD39" s="111" t="s">
        <v>41</v>
      </c>
      <c r="AE39" s="112"/>
      <c r="AF39" s="112"/>
      <c r="AG39" s="112"/>
      <c r="AH39" s="112"/>
      <c r="AI39" s="112"/>
      <c r="AJ39" s="113"/>
      <c r="AK39" s="108" t="s">
        <v>43</v>
      </c>
      <c r="AL39" s="111" t="s">
        <v>41</v>
      </c>
      <c r="AM39" s="112"/>
      <c r="AN39" s="112"/>
      <c r="AO39" s="112"/>
      <c r="AP39" s="112"/>
      <c r="AQ39" s="112"/>
      <c r="AR39" s="113"/>
      <c r="AS39" s="108" t="s">
        <v>42</v>
      </c>
      <c r="AT39" s="111" t="s">
        <v>41</v>
      </c>
      <c r="AU39" s="112"/>
      <c r="AV39" s="112"/>
      <c r="AW39" s="112"/>
      <c r="AX39" s="112"/>
      <c r="AY39" s="112"/>
      <c r="AZ39" s="113"/>
      <c r="BA39" s="108" t="s">
        <v>42</v>
      </c>
      <c r="BB39" s="111" t="s">
        <v>41</v>
      </c>
      <c r="BC39" s="112"/>
      <c r="BD39" s="112"/>
      <c r="BE39" s="112"/>
      <c r="BF39" s="112"/>
      <c r="BG39" s="112"/>
      <c r="BH39" s="113"/>
      <c r="BI39" s="108" t="s">
        <v>42</v>
      </c>
      <c r="BJ39" s="120" t="s">
        <v>44</v>
      </c>
      <c r="BK39" s="130"/>
      <c r="BQ39" s="7">
        <v>14</v>
      </c>
    </row>
    <row r="40" spans="1:69" ht="35.65" customHeight="1">
      <c r="Q40" s="65"/>
      <c r="R40" s="65"/>
      <c r="S40" s="133"/>
      <c r="T40" s="134"/>
      <c r="U40" s="78"/>
      <c r="V40" s="123" t="s">
        <v>45</v>
      </c>
      <c r="W40" s="125" t="s">
        <v>46</v>
      </c>
      <c r="X40" s="127" t="s">
        <v>47</v>
      </c>
      <c r="Y40" s="128"/>
      <c r="Z40" s="127" t="s">
        <v>48</v>
      </c>
      <c r="AA40" s="129"/>
      <c r="AB40" s="128"/>
      <c r="AC40" s="109"/>
      <c r="AD40" s="123" t="s">
        <v>45</v>
      </c>
      <c r="AE40" s="125" t="s">
        <v>46</v>
      </c>
      <c r="AF40" s="127" t="s">
        <v>47</v>
      </c>
      <c r="AG40" s="128"/>
      <c r="AH40" s="127" t="s">
        <v>49</v>
      </c>
      <c r="AI40" s="129"/>
      <c r="AJ40" s="128"/>
      <c r="AK40" s="109"/>
      <c r="AL40" s="123" t="s">
        <v>45</v>
      </c>
      <c r="AM40" s="125" t="s">
        <v>46</v>
      </c>
      <c r="AN40" s="127" t="s">
        <v>47</v>
      </c>
      <c r="AO40" s="128"/>
      <c r="AP40" s="127" t="s">
        <v>48</v>
      </c>
      <c r="AQ40" s="129"/>
      <c r="AR40" s="128"/>
      <c r="AS40" s="109"/>
      <c r="AT40" s="123" t="s">
        <v>45</v>
      </c>
      <c r="AU40" s="125" t="s">
        <v>46</v>
      </c>
      <c r="AV40" s="127" t="s">
        <v>47</v>
      </c>
      <c r="AW40" s="128"/>
      <c r="AX40" s="127" t="s">
        <v>48</v>
      </c>
      <c r="AY40" s="129"/>
      <c r="AZ40" s="128"/>
      <c r="BA40" s="109"/>
      <c r="BB40" s="123" t="s">
        <v>45</v>
      </c>
      <c r="BC40" s="125" t="s">
        <v>46</v>
      </c>
      <c r="BD40" s="127" t="s">
        <v>47</v>
      </c>
      <c r="BE40" s="128"/>
      <c r="BF40" s="127" t="s">
        <v>48</v>
      </c>
      <c r="BG40" s="129"/>
      <c r="BH40" s="128"/>
      <c r="BI40" s="109"/>
      <c r="BJ40" s="121"/>
      <c r="BK40" s="130"/>
      <c r="BQ40" s="7">
        <v>34</v>
      </c>
    </row>
    <row r="41" spans="1:69" ht="35.65" customHeight="1">
      <c r="A41" s="64"/>
      <c r="B41" s="64" t="s">
        <v>50</v>
      </c>
      <c r="C41" s="64" t="s">
        <v>51</v>
      </c>
      <c r="D41" s="64" t="s">
        <v>52</v>
      </c>
      <c r="E41" s="11" t="s">
        <v>53</v>
      </c>
      <c r="F41" s="11" t="s">
        <v>54</v>
      </c>
      <c r="G41" s="11" t="s">
        <v>55</v>
      </c>
      <c r="H41" s="11" t="s">
        <v>56</v>
      </c>
      <c r="I41" s="11" t="s">
        <v>57</v>
      </c>
      <c r="J41" s="11" t="s">
        <v>58</v>
      </c>
      <c r="K41" s="11" t="s">
        <v>59</v>
      </c>
      <c r="L41" s="11" t="s">
        <v>25</v>
      </c>
      <c r="Q41" s="65"/>
      <c r="R41" s="65"/>
      <c r="S41" s="133"/>
      <c r="T41" s="134"/>
      <c r="U41" s="79"/>
      <c r="V41" s="124"/>
      <c r="W41" s="126"/>
      <c r="X41" s="80" t="s">
        <v>60</v>
      </c>
      <c r="Y41" s="80" t="s">
        <v>61</v>
      </c>
      <c r="Z41" s="80" t="s">
        <v>62</v>
      </c>
      <c r="AA41" s="131" t="s">
        <v>63</v>
      </c>
      <c r="AB41" s="132"/>
      <c r="AC41" s="110"/>
      <c r="AD41" s="124"/>
      <c r="AE41" s="126"/>
      <c r="AF41" s="80" t="s">
        <v>60</v>
      </c>
      <c r="AG41" s="80" t="s">
        <v>61</v>
      </c>
      <c r="AH41" s="80" t="s">
        <v>62</v>
      </c>
      <c r="AI41" s="131" t="s">
        <v>63</v>
      </c>
      <c r="AJ41" s="132"/>
      <c r="AK41" s="110"/>
      <c r="AL41" s="124"/>
      <c r="AM41" s="126"/>
      <c r="AN41" s="80" t="s">
        <v>60</v>
      </c>
      <c r="AO41" s="80" t="s">
        <v>61</v>
      </c>
      <c r="AP41" s="80" t="s">
        <v>62</v>
      </c>
      <c r="AQ41" s="131" t="s">
        <v>63</v>
      </c>
      <c r="AR41" s="132"/>
      <c r="AS41" s="110"/>
      <c r="AT41" s="124"/>
      <c r="AU41" s="126"/>
      <c r="AV41" s="80" t="s">
        <v>60</v>
      </c>
      <c r="AW41" s="80" t="s">
        <v>61</v>
      </c>
      <c r="AX41" s="80" t="s">
        <v>62</v>
      </c>
      <c r="AY41" s="131" t="s">
        <v>63</v>
      </c>
      <c r="AZ41" s="132"/>
      <c r="BA41" s="110"/>
      <c r="BB41" s="124"/>
      <c r="BC41" s="126"/>
      <c r="BD41" s="80" t="s">
        <v>60</v>
      </c>
      <c r="BE41" s="80" t="s">
        <v>61</v>
      </c>
      <c r="BF41" s="80" t="s">
        <v>62</v>
      </c>
      <c r="BG41" s="131" t="s">
        <v>63</v>
      </c>
      <c r="BH41" s="132"/>
      <c r="BI41" s="110"/>
      <c r="BJ41" s="122"/>
      <c r="BK41" s="130"/>
      <c r="BQ41" s="7">
        <v>34</v>
      </c>
    </row>
    <row r="42" spans="1:69" s="88" customFormat="1" ht="11.25" hidden="1" customHeight="1">
      <c r="A42" s="64"/>
      <c r="B42" s="64"/>
      <c r="C42" s="64"/>
      <c r="D42" s="64"/>
      <c r="E42" s="64"/>
      <c r="F42" s="64"/>
      <c r="G42" s="64"/>
      <c r="H42" s="64"/>
      <c r="I42" s="64"/>
      <c r="J42" s="64"/>
      <c r="K42" s="64"/>
      <c r="L42" s="11"/>
      <c r="M42" s="3"/>
      <c r="N42" s="3"/>
      <c r="O42" s="3"/>
      <c r="P42" s="81"/>
      <c r="Q42" s="82"/>
      <c r="R42" s="83">
        <v>1</v>
      </c>
      <c r="S42" s="84" t="s">
        <v>64</v>
      </c>
      <c r="T42" s="85" t="s">
        <v>65</v>
      </c>
      <c r="U42" s="86" t="str">
        <f ca="1">OFFSET(U42,0,-1)</f>
        <v>2</v>
      </c>
      <c r="V42" s="87">
        <f ca="1">OFFSET(V42,0,-1)+1</f>
        <v>3</v>
      </c>
      <c r="W42" s="87"/>
      <c r="X42" s="87">
        <f ca="1">OFFSET(X42,0,-1)+1</f>
        <v>1</v>
      </c>
      <c r="Y42" s="87">
        <f ca="1">OFFSET(Y42,0,-1)+1</f>
        <v>2</v>
      </c>
      <c r="Z42" s="87">
        <f ca="1">OFFSET(Z42,0,-1)+1</f>
        <v>3</v>
      </c>
      <c r="AA42" s="114">
        <f ca="1">OFFSET(AA42,0,-1)+1</f>
        <v>4</v>
      </c>
      <c r="AB42" s="114"/>
      <c r="AC42" s="87">
        <f ca="1">OFFSET(AC42,0,-2)+1</f>
        <v>5</v>
      </c>
      <c r="AD42" s="87">
        <f ca="1">OFFSET(AD42,0,-1)+1</f>
        <v>6</v>
      </c>
      <c r="AE42" s="87"/>
      <c r="AF42" s="87">
        <f ca="1">OFFSET(AF42,0,-1)+1</f>
        <v>1</v>
      </c>
      <c r="AG42" s="87">
        <f ca="1">OFFSET(AG42,0,-1)+1</f>
        <v>2</v>
      </c>
      <c r="AH42" s="87">
        <f ca="1">OFFSET(AH42,0,-1)+1</f>
        <v>3</v>
      </c>
      <c r="AI42" s="114">
        <f ca="1">OFFSET(AI42,0,-1)+1</f>
        <v>4</v>
      </c>
      <c r="AJ42" s="114"/>
      <c r="AK42" s="87">
        <f ca="1">OFFSET(AK42,0,-2)+1</f>
        <v>5</v>
      </c>
      <c r="AL42" s="87">
        <f ca="1">OFFSET(AL42,0,-1)+1</f>
        <v>6</v>
      </c>
      <c r="AM42" s="87"/>
      <c r="AN42" s="87">
        <f ca="1">OFFSET(AN42,0,-1)+1</f>
        <v>1</v>
      </c>
      <c r="AO42" s="87">
        <f ca="1">OFFSET(AO42,0,-1)+1</f>
        <v>2</v>
      </c>
      <c r="AP42" s="87">
        <f ca="1">OFFSET(AP42,0,-1)+1</f>
        <v>3</v>
      </c>
      <c r="AQ42" s="114">
        <f ca="1">OFFSET(AQ42,0,-1)+1</f>
        <v>4</v>
      </c>
      <c r="AR42" s="114"/>
      <c r="AS42" s="87">
        <f ca="1">OFFSET(AS42,0,-2)+1</f>
        <v>5</v>
      </c>
      <c r="AT42" s="87">
        <f ca="1">OFFSET(AT42,0,-1)+1</f>
        <v>6</v>
      </c>
      <c r="AU42" s="87"/>
      <c r="AV42" s="87">
        <f ca="1">OFFSET(AV42,0,-1)+1</f>
        <v>1</v>
      </c>
      <c r="AW42" s="87">
        <f ca="1">OFFSET(AW42,0,-1)+1</f>
        <v>2</v>
      </c>
      <c r="AX42" s="87">
        <f ca="1">OFFSET(AX42,0,-1)+1</f>
        <v>3</v>
      </c>
      <c r="AY42" s="114">
        <f ca="1">OFFSET(AY42,0,-1)+1</f>
        <v>4</v>
      </c>
      <c r="AZ42" s="114"/>
      <c r="BA42" s="87">
        <f ca="1">OFFSET(BA42,0,-2)+1</f>
        <v>5</v>
      </c>
      <c r="BB42" s="87">
        <f ca="1">OFFSET(BB42,0,-1)+1</f>
        <v>6</v>
      </c>
      <c r="BC42" s="87"/>
      <c r="BD42" s="87">
        <f ca="1">OFFSET(BD42,0,-1)+1</f>
        <v>1</v>
      </c>
      <c r="BE42" s="87">
        <f ca="1">OFFSET(BE42,0,-1)+1</f>
        <v>2</v>
      </c>
      <c r="BF42" s="87">
        <f ca="1">OFFSET(BF42,0,-1)+1</f>
        <v>3</v>
      </c>
      <c r="BG42" s="114">
        <f ca="1">OFFSET(BG42,0,-1)+1</f>
        <v>4</v>
      </c>
      <c r="BH42" s="114"/>
      <c r="BI42" s="87">
        <f ca="1">OFFSET(BI42,0,-2)+1</f>
        <v>5</v>
      </c>
      <c r="BJ42" s="86">
        <f ca="1">OFFSET(BJ42,0,-1)</f>
        <v>5</v>
      </c>
      <c r="BK42" s="87">
        <f ca="1">OFFSET(BK42,0,-1)+1</f>
        <v>6</v>
      </c>
      <c r="BL42" s="8"/>
      <c r="BM42" s="8"/>
      <c r="BN42" s="8"/>
      <c r="BO42" s="8"/>
      <c r="BP42" s="8"/>
      <c r="BQ42" s="88">
        <v>0</v>
      </c>
    </row>
    <row r="43" spans="1:69" ht="21.95" customHeight="1">
      <c r="A43" s="10" t="s">
        <v>66</v>
      </c>
      <c r="B43" s="10"/>
      <c r="C43" s="10"/>
      <c r="D43" s="10"/>
      <c r="E43" s="115">
        <v>1</v>
      </c>
      <c r="F43" s="10"/>
      <c r="G43" s="10"/>
      <c r="H43" s="10"/>
      <c r="I43" s="10"/>
      <c r="J43" s="10"/>
      <c r="K43" s="10"/>
      <c r="L43" s="11"/>
      <c r="M43" s="12"/>
      <c r="N43" s="12"/>
      <c r="O43" s="12"/>
      <c r="Q43" s="13"/>
      <c r="R43" s="14"/>
      <c r="S43" s="15">
        <f>INDEX(PT_DIFFERENTIATION_NUM_NTAR,MATCH(A43,PT_DIFFERENTIATION_NTAR_ID,0))</f>
        <v>1</v>
      </c>
      <c r="T43" s="16" t="s">
        <v>1</v>
      </c>
      <c r="U43" s="17"/>
      <c r="V43" s="117"/>
      <c r="W43" s="118"/>
      <c r="X43" s="118"/>
      <c r="Y43" s="118"/>
      <c r="Z43" s="118"/>
      <c r="AA43" s="118"/>
      <c r="AB43" s="118"/>
      <c r="AC43" s="119"/>
      <c r="AD43" s="117" t="str">
        <f>INDEX(PT_DIFFERENTIATION_NTAR,MATCH(A43,PT_DIFFERENTIATION_NTAR_ID,0))</f>
        <v>Тариф на тепловую энергию</v>
      </c>
      <c r="AE43" s="118"/>
      <c r="AF43" s="118"/>
      <c r="AG43" s="118"/>
      <c r="AH43" s="118"/>
      <c r="AI43" s="118"/>
      <c r="AJ43" s="118"/>
      <c r="AK43" s="118"/>
      <c r="AL43" s="117"/>
      <c r="AM43" s="118"/>
      <c r="AN43" s="118"/>
      <c r="AO43" s="118"/>
      <c r="AP43" s="118"/>
      <c r="AQ43" s="118"/>
      <c r="AR43" s="118"/>
      <c r="AS43" s="119"/>
      <c r="AT43" s="117"/>
      <c r="AU43" s="118"/>
      <c r="AV43" s="118"/>
      <c r="AW43" s="118"/>
      <c r="AX43" s="118"/>
      <c r="AY43" s="118"/>
      <c r="AZ43" s="118"/>
      <c r="BA43" s="119"/>
      <c r="BB43" s="117"/>
      <c r="BC43" s="118"/>
      <c r="BD43" s="118"/>
      <c r="BE43" s="118"/>
      <c r="BF43" s="118"/>
      <c r="BG43" s="118"/>
      <c r="BH43" s="118"/>
      <c r="BI43" s="119"/>
      <c r="BJ43" s="119"/>
      <c r="BK43" s="18" t="str">
        <f>IF(TEMPLATE_GROUP="P","По данной форме раскрывается в том числе информация об индикативном предельном уровне цены на тепловую энергию (мощность), который определен в соответствии с Правилами определения в ценовых зонах теплоснабжения предельного уровня "&amp;"цены на тепловую энергию (мощность), включая правила индексации предельного уровня цены на тепловую энергию (мощность), "&amp;"утвержденными постановлением Правительства Российской Федерации от 15 декабря 2017 г. N 1562 (далее - Правила), о графике поэтапного равномерного доведения предельного уровня цены на тепловую энергию (мощность) до уровня, "&amp;"определяемого в соответствии с указанными "&amp;"Правилами, а также информация о тарифах на товары (услуги) в сфере теплоснабжения в случаях, указанных частях 12 1 - 12 4 статьи 10 Федерального закона от 27 июля 2010 г. N 190-ФЗ ""О теплоснабжении"", "&amp;"теплоснабжающей организации, теплосетевой организации в ценовых зонах теплоснабжения. Для каждого вида тарифа в сфере теплоснабжения форма заполняется отдельно."&amp;"
При размещении информации по данной форме дополнительно указываются: наименование органа тарифного регулирования, принявшего решение об установлении цены (тарифа) в сфере теплоснабжения, реквизиты (дата и номер) решения "&amp;"об установлении цены (тарифа), источник официального опубликования решения об установлении цены (тарифа) в сфере теплоснабжения.","Для каждого вида тарифа в сфере теплоснабжения форма заполняется отдельно.
"&amp;"В соответствии с данной формой раскрывается информация о расчетной величине тарифов в сфере теплоснабжения на товары (услуги) в случаях, указанных в частях 12 1 - 12 4 статьи 10 Федерального закона от 27 июля 2010 г. N 190-ФЗ ""О теплоснабжении"". "&amp;"Указывается наименование тарифа в случае "&amp;IF(TEMPLATE_GROUP="P","утверждения","предложения")&amp;" нескольких тарифов.
В случае наличия нескольких тарифов информация по ним указывается в отдельных строках.")</f>
        <v>Для каждого вида тарифа в сфере теплоснабжения форма заполняется отдельно.
В соответствии с данной формой раскрывается информация о расчетной величине тарифов в сфере теплоснабжения на товары (услуги) в случаях, указанных в частях 12 1 - 12 4 статьи 10 Федерального закона от 27 июля 2010 г. N 190-ФЗ "О теплоснабжении". Указывается наименование тарифа в случае предложения нескольких тарифов.
В случае наличия нескольких тарифов информация по ним указывается в отдельных строках.</v>
      </c>
      <c r="BM43" s="19"/>
      <c r="BN43" s="19" t="str">
        <f t="shared" ref="BN43:BN65" si="1">IF(T43="","",T43)</f>
        <v>Наименование тарифа</v>
      </c>
      <c r="BO43" s="19"/>
      <c r="BP43" s="19"/>
      <c r="BQ43" s="7">
        <v>21</v>
      </c>
    </row>
    <row r="44" spans="1:69" ht="21.95" customHeight="1">
      <c r="A44" s="10" t="s">
        <v>66</v>
      </c>
      <c r="B44" s="10" t="s">
        <v>67</v>
      </c>
      <c r="C44" s="10"/>
      <c r="D44" s="10"/>
      <c r="E44" s="116"/>
      <c r="F44" s="115">
        <v>1</v>
      </c>
      <c r="G44" s="10"/>
      <c r="H44" s="10"/>
      <c r="I44" s="10"/>
      <c r="J44" s="10"/>
      <c r="K44" s="10"/>
      <c r="L44" s="11"/>
      <c r="M44" s="12"/>
      <c r="N44" s="12"/>
      <c r="O44" s="12"/>
      <c r="P44" s="20"/>
      <c r="Q44" s="21"/>
      <c r="R44" s="22"/>
      <c r="S44" s="15" t="str">
        <f>INDEX(PT_DIFFERENTIATION_NUM_TER,MATCH(B44,PT_DIFFERENTIATION_TER_ID,0))</f>
        <v>1.1</v>
      </c>
      <c r="T44" s="23" t="s">
        <v>3</v>
      </c>
      <c r="U44" s="17"/>
      <c r="V44" s="117"/>
      <c r="W44" s="118"/>
      <c r="X44" s="118"/>
      <c r="Y44" s="118"/>
      <c r="Z44" s="118"/>
      <c r="AA44" s="118"/>
      <c r="AB44" s="118"/>
      <c r="AC44" s="119"/>
      <c r="AD44" s="117" t="str">
        <f>INDEX(PT_DIFFERENTIATION_TER,MATCH(B44,PT_DIFFERENTIATION_TER_ID,0))</f>
        <v>без дифференциации</v>
      </c>
      <c r="AE44" s="118"/>
      <c r="AF44" s="118"/>
      <c r="AG44" s="118"/>
      <c r="AH44" s="118"/>
      <c r="AI44" s="118"/>
      <c r="AJ44" s="118"/>
      <c r="AK44" s="118"/>
      <c r="AL44" s="117"/>
      <c r="AM44" s="118"/>
      <c r="AN44" s="118"/>
      <c r="AO44" s="118"/>
      <c r="AP44" s="118"/>
      <c r="AQ44" s="118"/>
      <c r="AR44" s="118"/>
      <c r="AS44" s="119"/>
      <c r="AT44" s="117"/>
      <c r="AU44" s="118"/>
      <c r="AV44" s="118"/>
      <c r="AW44" s="118"/>
      <c r="AX44" s="118"/>
      <c r="AY44" s="118"/>
      <c r="AZ44" s="118"/>
      <c r="BA44" s="119"/>
      <c r="BB44" s="117"/>
      <c r="BC44" s="118"/>
      <c r="BD44" s="118"/>
      <c r="BE44" s="118"/>
      <c r="BF44" s="118"/>
      <c r="BG44" s="118"/>
      <c r="BH44" s="118"/>
      <c r="BI44" s="119"/>
      <c r="BJ44" s="119"/>
      <c r="BK44" s="18" t="s">
        <v>4</v>
      </c>
      <c r="BM44" s="19"/>
      <c r="BN44" s="19" t="str">
        <f t="shared" si="1"/>
        <v>Территория действия тарифа</v>
      </c>
      <c r="BO44" s="19"/>
      <c r="BP44" s="19"/>
      <c r="BQ44" s="7">
        <v>21</v>
      </c>
    </row>
    <row r="45" spans="1:69" ht="24" customHeight="1">
      <c r="A45" s="10" t="s">
        <v>66</v>
      </c>
      <c r="B45" s="10" t="s">
        <v>67</v>
      </c>
      <c r="C45" s="10" t="s">
        <v>68</v>
      </c>
      <c r="D45" s="10"/>
      <c r="E45" s="116"/>
      <c r="F45" s="116"/>
      <c r="G45" s="115">
        <v>1</v>
      </c>
      <c r="H45" s="10"/>
      <c r="I45" s="10"/>
      <c r="J45" s="10"/>
      <c r="K45" s="10"/>
      <c r="L45" s="11"/>
      <c r="M45" s="12"/>
      <c r="N45" s="12"/>
      <c r="O45" s="12"/>
      <c r="P45" s="24"/>
      <c r="Q45" s="21"/>
      <c r="R45" s="22"/>
      <c r="S45" s="15" t="str">
        <f>INDEX(PT_DIFFERENTIATION_NUM_CS,MATCH(C45,PT_DIFFERENTIATION_CS_ID,0))</f>
        <v>1.1.1</v>
      </c>
      <c r="T45" s="25" t="s">
        <v>5</v>
      </c>
      <c r="U45" s="17"/>
      <c r="V45" s="117"/>
      <c r="W45" s="118"/>
      <c r="X45" s="118"/>
      <c r="Y45" s="118"/>
      <c r="Z45" s="118"/>
      <c r="AA45" s="118"/>
      <c r="AB45" s="118"/>
      <c r="AC45" s="119"/>
      <c r="AD45" s="117" t="str">
        <f>INDEX(PT_DIFFERENTIATION_CS,MATCH(C45,PT_DIFFERENTIATION_CS_ID,0))</f>
        <v>без дифференциации</v>
      </c>
      <c r="AE45" s="118"/>
      <c r="AF45" s="118"/>
      <c r="AG45" s="118"/>
      <c r="AH45" s="118"/>
      <c r="AI45" s="118"/>
      <c r="AJ45" s="118"/>
      <c r="AK45" s="118"/>
      <c r="AL45" s="117"/>
      <c r="AM45" s="118"/>
      <c r="AN45" s="118"/>
      <c r="AO45" s="118"/>
      <c r="AP45" s="118"/>
      <c r="AQ45" s="118"/>
      <c r="AR45" s="118"/>
      <c r="AS45" s="119"/>
      <c r="AT45" s="117"/>
      <c r="AU45" s="118"/>
      <c r="AV45" s="118"/>
      <c r="AW45" s="118"/>
      <c r="AX45" s="118"/>
      <c r="AY45" s="118"/>
      <c r="AZ45" s="118"/>
      <c r="BA45" s="119"/>
      <c r="BB45" s="117"/>
      <c r="BC45" s="118"/>
      <c r="BD45" s="118"/>
      <c r="BE45" s="118"/>
      <c r="BF45" s="118"/>
      <c r="BG45" s="118"/>
      <c r="BH45" s="118"/>
      <c r="BI45" s="119"/>
      <c r="BJ45" s="119"/>
      <c r="BK45" s="18" t="s">
        <v>6</v>
      </c>
      <c r="BM45" s="19"/>
      <c r="BN45" s="19" t="str">
        <f t="shared" si="1"/>
        <v xml:space="preserve">Наименование системы теплоснабжения </v>
      </c>
      <c r="BO45" s="19"/>
      <c r="BP45" s="19"/>
      <c r="BQ45" s="7">
        <v>23</v>
      </c>
    </row>
    <row r="46" spans="1:69" ht="21.95" customHeight="1">
      <c r="A46" s="10" t="s">
        <v>66</v>
      </c>
      <c r="B46" s="10" t="s">
        <v>67</v>
      </c>
      <c r="C46" s="10" t="s">
        <v>68</v>
      </c>
      <c r="D46" s="10" t="s">
        <v>69</v>
      </c>
      <c r="E46" s="116"/>
      <c r="F46" s="116"/>
      <c r="G46" s="116"/>
      <c r="H46" s="115">
        <v>1</v>
      </c>
      <c r="I46" s="10"/>
      <c r="J46" s="10"/>
      <c r="K46" s="10"/>
      <c r="L46" s="11"/>
      <c r="M46" s="12"/>
      <c r="N46" s="12"/>
      <c r="O46" s="12"/>
      <c r="P46" s="24"/>
      <c r="Q46" s="21"/>
      <c r="R46" s="22"/>
      <c r="S46" s="15" t="str">
        <f>INDEX(PT_DIFFERENTIATION_NUM_IST_TE,MATCH(D46,PT_DIFFERENTIATION_IST_TE_ID,0))</f>
        <v>1.1.1.1</v>
      </c>
      <c r="T46" s="26" t="s">
        <v>7</v>
      </c>
      <c r="U46" s="17"/>
      <c r="V46" s="117"/>
      <c r="W46" s="118"/>
      <c r="X46" s="118"/>
      <c r="Y46" s="118"/>
      <c r="Z46" s="118"/>
      <c r="AA46" s="118"/>
      <c r="AB46" s="118"/>
      <c r="AC46" s="119"/>
      <c r="AD46" s="117" t="str">
        <f>INDEX(PT_DIFFERENTIATION_IST_TE,MATCH(D46,PT_DIFFERENTIATION_IST_TE_ID,0))</f>
        <v>без дифференциации</v>
      </c>
      <c r="AE46" s="118"/>
      <c r="AF46" s="118"/>
      <c r="AG46" s="118"/>
      <c r="AH46" s="118"/>
      <c r="AI46" s="118"/>
      <c r="AJ46" s="118"/>
      <c r="AK46" s="118"/>
      <c r="AL46" s="117"/>
      <c r="AM46" s="118"/>
      <c r="AN46" s="118"/>
      <c r="AO46" s="118"/>
      <c r="AP46" s="118"/>
      <c r="AQ46" s="118"/>
      <c r="AR46" s="118"/>
      <c r="AS46" s="119"/>
      <c r="AT46" s="117"/>
      <c r="AU46" s="118"/>
      <c r="AV46" s="118"/>
      <c r="AW46" s="118"/>
      <c r="AX46" s="118"/>
      <c r="AY46" s="118"/>
      <c r="AZ46" s="118"/>
      <c r="BA46" s="119"/>
      <c r="BB46" s="117"/>
      <c r="BC46" s="118"/>
      <c r="BD46" s="118"/>
      <c r="BE46" s="118"/>
      <c r="BF46" s="118"/>
      <c r="BG46" s="118"/>
      <c r="BH46" s="118"/>
      <c r="BI46" s="119"/>
      <c r="BJ46" s="119"/>
      <c r="BK46" s="18" t="s">
        <v>8</v>
      </c>
      <c r="BM46" s="19"/>
      <c r="BN46" s="19" t="str">
        <f t="shared" si="1"/>
        <v xml:space="preserve">Источник тепловой энергии  </v>
      </c>
      <c r="BO46" s="19"/>
      <c r="BP46" s="19"/>
      <c r="BQ46" s="7">
        <v>21</v>
      </c>
    </row>
    <row r="47" spans="1:69" ht="49.5" customHeight="1">
      <c r="A47" s="10" t="s">
        <v>66</v>
      </c>
      <c r="B47" s="10" t="s">
        <v>67</v>
      </c>
      <c r="C47" s="10" t="s">
        <v>68</v>
      </c>
      <c r="D47" s="10" t="s">
        <v>69</v>
      </c>
      <c r="E47" s="116"/>
      <c r="F47" s="116"/>
      <c r="G47" s="116"/>
      <c r="H47" s="116"/>
      <c r="I47" s="99" t="str">
        <f>S46&amp;".1"</f>
        <v>1.1.1.1.1</v>
      </c>
      <c r="J47" s="10"/>
      <c r="K47" s="10"/>
      <c r="L47" s="11" t="s">
        <v>9</v>
      </c>
      <c r="P47" s="102">
        <v>1</v>
      </c>
      <c r="Q47" s="27"/>
      <c r="R47" s="28"/>
      <c r="S47" s="15" t="str">
        <f>$I47</f>
        <v>1.1.1.1.1</v>
      </c>
      <c r="T47" s="29" t="s">
        <v>10</v>
      </c>
      <c r="U47" s="17"/>
      <c r="V47" s="103"/>
      <c r="W47" s="104"/>
      <c r="X47" s="104"/>
      <c r="Y47" s="104"/>
      <c r="Z47" s="104"/>
      <c r="AA47" s="104"/>
      <c r="AB47" s="104"/>
      <c r="AC47" s="105"/>
      <c r="AD47" s="103" t="s">
        <v>70</v>
      </c>
      <c r="AE47" s="104"/>
      <c r="AF47" s="104"/>
      <c r="AG47" s="104"/>
      <c r="AH47" s="104"/>
      <c r="AI47" s="104"/>
      <c r="AJ47" s="104"/>
      <c r="AK47" s="104"/>
      <c r="AL47" s="103"/>
      <c r="AM47" s="104"/>
      <c r="AN47" s="104"/>
      <c r="AO47" s="104"/>
      <c r="AP47" s="104"/>
      <c r="AQ47" s="104"/>
      <c r="AR47" s="104"/>
      <c r="AS47" s="105"/>
      <c r="AT47" s="103"/>
      <c r="AU47" s="104"/>
      <c r="AV47" s="104"/>
      <c r="AW47" s="104"/>
      <c r="AX47" s="104"/>
      <c r="AY47" s="104"/>
      <c r="AZ47" s="104"/>
      <c r="BA47" s="105"/>
      <c r="BB47" s="103"/>
      <c r="BC47" s="104"/>
      <c r="BD47" s="104"/>
      <c r="BE47" s="104"/>
      <c r="BF47" s="104"/>
      <c r="BG47" s="104"/>
      <c r="BH47" s="104"/>
      <c r="BI47" s="105"/>
      <c r="BJ47" s="105"/>
      <c r="BK47" s="18" t="s">
        <v>11</v>
      </c>
      <c r="BM47" s="19"/>
      <c r="BN47" s="19" t="str">
        <f t="shared" si="1"/>
        <v>Схема подключения теплопотребляющей установки к коллектору источника тепловой энергии</v>
      </c>
      <c r="BO47" s="19"/>
      <c r="BP47" s="19"/>
      <c r="BQ47" s="7">
        <v>47</v>
      </c>
    </row>
    <row r="48" spans="1:69" ht="21.95" customHeight="1">
      <c r="A48" s="10" t="s">
        <v>66</v>
      </c>
      <c r="B48" s="10" t="s">
        <v>67</v>
      </c>
      <c r="C48" s="10" t="s">
        <v>68</v>
      </c>
      <c r="D48" s="10" t="s">
        <v>69</v>
      </c>
      <c r="E48" s="116"/>
      <c r="F48" s="116"/>
      <c r="G48" s="116"/>
      <c r="H48" s="116"/>
      <c r="I48" s="100"/>
      <c r="J48" s="99" t="str">
        <f>I47&amp;".1"</f>
        <v>1.1.1.1.1.1</v>
      </c>
      <c r="K48" s="10"/>
      <c r="L48" s="11" t="s">
        <v>12</v>
      </c>
      <c r="P48" s="102"/>
      <c r="Q48" s="102">
        <v>1</v>
      </c>
      <c r="R48" s="30"/>
      <c r="S48" s="15" t="str">
        <f>$J48</f>
        <v>1.1.1.1.1.1</v>
      </c>
      <c r="T48" s="31" t="s">
        <v>13</v>
      </c>
      <c r="U48" s="17"/>
      <c r="V48" s="103"/>
      <c r="W48" s="104"/>
      <c r="X48" s="104"/>
      <c r="Y48" s="104"/>
      <c r="Z48" s="104"/>
      <c r="AA48" s="104"/>
      <c r="AB48" s="104"/>
      <c r="AC48" s="105"/>
      <c r="AD48" s="103" t="s">
        <v>71</v>
      </c>
      <c r="AE48" s="104"/>
      <c r="AF48" s="104"/>
      <c r="AG48" s="104"/>
      <c r="AH48" s="104"/>
      <c r="AI48" s="104"/>
      <c r="AJ48" s="104"/>
      <c r="AK48" s="104"/>
      <c r="AL48" s="103"/>
      <c r="AM48" s="104"/>
      <c r="AN48" s="104"/>
      <c r="AO48" s="104"/>
      <c r="AP48" s="104"/>
      <c r="AQ48" s="104"/>
      <c r="AR48" s="104"/>
      <c r="AS48" s="105"/>
      <c r="AT48" s="103"/>
      <c r="AU48" s="104"/>
      <c r="AV48" s="104"/>
      <c r="AW48" s="104"/>
      <c r="AX48" s="104"/>
      <c r="AY48" s="104"/>
      <c r="AZ48" s="104"/>
      <c r="BA48" s="105"/>
      <c r="BB48" s="103"/>
      <c r="BC48" s="104"/>
      <c r="BD48" s="104"/>
      <c r="BE48" s="104"/>
      <c r="BF48" s="104"/>
      <c r="BG48" s="104"/>
      <c r="BH48" s="104"/>
      <c r="BI48" s="105"/>
      <c r="BJ48" s="105"/>
      <c r="BK48" s="18" t="s">
        <v>14</v>
      </c>
      <c r="BM48" s="19"/>
      <c r="BN48" s="19" t="str">
        <f t="shared" si="1"/>
        <v>Группа потребителей</v>
      </c>
      <c r="BO48" s="19"/>
      <c r="BP48" s="19"/>
      <c r="BQ48" s="7">
        <v>21</v>
      </c>
    </row>
    <row r="49" spans="1:69" ht="21.95" customHeight="1">
      <c r="A49" s="10" t="s">
        <v>66</v>
      </c>
      <c r="B49" s="10" t="s">
        <v>67</v>
      </c>
      <c r="C49" s="10" t="s">
        <v>68</v>
      </c>
      <c r="D49" s="10" t="s">
        <v>69</v>
      </c>
      <c r="E49" s="116"/>
      <c r="F49" s="116"/>
      <c r="G49" s="116"/>
      <c r="H49" s="116"/>
      <c r="I49" s="100"/>
      <c r="J49" s="100"/>
      <c r="K49" s="99" t="str">
        <f>J48&amp;".1"</f>
        <v>1.1.1.1.1.1.1</v>
      </c>
      <c r="L49" s="11" t="s">
        <v>15</v>
      </c>
      <c r="P49" s="102"/>
      <c r="Q49" s="102"/>
      <c r="R49" s="30">
        <v>1</v>
      </c>
      <c r="S49" s="15" t="str">
        <f>$K49</f>
        <v>1.1.1.1.1.1.1</v>
      </c>
      <c r="T49" s="32" t="s">
        <v>72</v>
      </c>
      <c r="U49" s="17"/>
      <c r="V49" s="33"/>
      <c r="W49" s="34"/>
      <c r="X49" s="33"/>
      <c r="Y49" s="35"/>
      <c r="Z49" s="97"/>
      <c r="AA49" s="92" t="s">
        <v>16</v>
      </c>
      <c r="AB49" s="97"/>
      <c r="AC49" s="92" t="s">
        <v>16</v>
      </c>
      <c r="AD49" s="33">
        <v>2905.1</v>
      </c>
      <c r="AE49" s="34"/>
      <c r="AF49" s="33"/>
      <c r="AG49" s="35"/>
      <c r="AH49" s="97">
        <v>46388</v>
      </c>
      <c r="AI49" s="92" t="s">
        <v>16</v>
      </c>
      <c r="AJ49" s="106">
        <v>46568</v>
      </c>
      <c r="AK49" s="92" t="s">
        <v>16</v>
      </c>
      <c r="AL49" s="33">
        <v>3711.5</v>
      </c>
      <c r="AM49" s="34"/>
      <c r="AN49" s="33"/>
      <c r="AO49" s="35"/>
      <c r="AP49" s="97">
        <v>46569</v>
      </c>
      <c r="AQ49" s="92" t="s">
        <v>16</v>
      </c>
      <c r="AR49" s="97">
        <v>46752</v>
      </c>
      <c r="AS49" s="92" t="s">
        <v>16</v>
      </c>
      <c r="AT49" s="33">
        <v>3711.5</v>
      </c>
      <c r="AU49" s="34"/>
      <c r="AV49" s="33"/>
      <c r="AW49" s="35"/>
      <c r="AX49" s="97">
        <v>46753</v>
      </c>
      <c r="AY49" s="92" t="s">
        <v>16</v>
      </c>
      <c r="AZ49" s="97">
        <v>46934</v>
      </c>
      <c r="BA49" s="92" t="s">
        <v>16</v>
      </c>
      <c r="BB49" s="33">
        <v>2961.1</v>
      </c>
      <c r="BC49" s="34"/>
      <c r="BD49" s="33"/>
      <c r="BE49" s="35"/>
      <c r="BF49" s="97">
        <v>46935</v>
      </c>
      <c r="BG49" s="92" t="s">
        <v>16</v>
      </c>
      <c r="BH49" s="97">
        <v>47118</v>
      </c>
      <c r="BI49" s="92" t="s">
        <v>16</v>
      </c>
      <c r="BJ49" s="89"/>
      <c r="BK49" s="93" t="s">
        <v>17</v>
      </c>
      <c r="BL49" s="8" t="e">
        <f ca="1">STRCHECKDATE(V50:BJ50)</f>
        <v>#NAME?</v>
      </c>
      <c r="BM49" s="19"/>
      <c r="BN49" s="19" t="str">
        <f t="shared" si="1"/>
        <v>вода</v>
      </c>
      <c r="BO49" s="19"/>
      <c r="BP49" s="19"/>
      <c r="BQ49" s="7">
        <v>21</v>
      </c>
    </row>
    <row r="50" spans="1:69" ht="1.1499999999999999" customHeight="1">
      <c r="A50" s="10" t="s">
        <v>66</v>
      </c>
      <c r="B50" s="10" t="s">
        <v>67</v>
      </c>
      <c r="C50" s="10" t="s">
        <v>68</v>
      </c>
      <c r="D50" s="10" t="s">
        <v>69</v>
      </c>
      <c r="E50" s="116"/>
      <c r="F50" s="116"/>
      <c r="G50" s="116"/>
      <c r="H50" s="116"/>
      <c r="I50" s="100"/>
      <c r="J50" s="100"/>
      <c r="K50" s="99"/>
      <c r="L50" s="11"/>
      <c r="P50" s="102"/>
      <c r="Q50" s="102"/>
      <c r="R50" s="30"/>
      <c r="S50" s="36"/>
      <c r="T50" s="17"/>
      <c r="U50" s="17"/>
      <c r="V50" s="34"/>
      <c r="W50" s="34"/>
      <c r="X50" s="34"/>
      <c r="Y50" s="37" t="str">
        <f>Z49&amp;"-"&amp;AB49</f>
        <v>-</v>
      </c>
      <c r="Z50" s="98"/>
      <c r="AA50" s="92"/>
      <c r="AB50" s="98"/>
      <c r="AC50" s="92"/>
      <c r="AD50" s="34"/>
      <c r="AE50" s="34"/>
      <c r="AF50" s="34"/>
      <c r="AG50" s="37" t="str">
        <f>AH49&amp;"-"&amp;AJ49</f>
        <v>46388-46568</v>
      </c>
      <c r="AH50" s="98"/>
      <c r="AI50" s="92"/>
      <c r="AJ50" s="107"/>
      <c r="AK50" s="92"/>
      <c r="AL50" s="34"/>
      <c r="AM50" s="34"/>
      <c r="AN50" s="34"/>
      <c r="AO50" s="37" t="str">
        <f>AP49&amp;"-"&amp;AR49</f>
        <v>46569-46752</v>
      </c>
      <c r="AP50" s="98"/>
      <c r="AQ50" s="92"/>
      <c r="AR50" s="98"/>
      <c r="AS50" s="92"/>
      <c r="AT50" s="34"/>
      <c r="AU50" s="34"/>
      <c r="AV50" s="34"/>
      <c r="AW50" s="37" t="str">
        <f>AX49&amp;"-"&amp;AZ49</f>
        <v>46753-46934</v>
      </c>
      <c r="AX50" s="98"/>
      <c r="AY50" s="92"/>
      <c r="AZ50" s="98"/>
      <c r="BA50" s="92"/>
      <c r="BB50" s="34"/>
      <c r="BC50" s="34"/>
      <c r="BD50" s="34"/>
      <c r="BE50" s="37" t="str">
        <f>BF49&amp;"-"&amp;BH49</f>
        <v>46935-47118</v>
      </c>
      <c r="BF50" s="98"/>
      <c r="BG50" s="92"/>
      <c r="BH50" s="98"/>
      <c r="BI50" s="92"/>
      <c r="BJ50" s="90"/>
      <c r="BK50" s="94"/>
      <c r="BM50" s="19"/>
      <c r="BN50" s="19" t="str">
        <f t="shared" si="1"/>
        <v/>
      </c>
      <c r="BO50" s="19"/>
      <c r="BP50" s="19"/>
      <c r="BQ50" s="7">
        <v>1</v>
      </c>
    </row>
    <row r="51" spans="1:69" ht="11.45" customHeight="1">
      <c r="A51" s="10" t="s">
        <v>66</v>
      </c>
      <c r="B51" s="10" t="s">
        <v>67</v>
      </c>
      <c r="C51" s="10" t="s">
        <v>68</v>
      </c>
      <c r="D51" s="10" t="s">
        <v>69</v>
      </c>
      <c r="E51" s="116"/>
      <c r="F51" s="116"/>
      <c r="G51" s="116"/>
      <c r="H51" s="116"/>
      <c r="I51" s="100"/>
      <c r="J51" s="99"/>
      <c r="K51" s="10"/>
      <c r="L51" s="11"/>
      <c r="P51" s="102"/>
      <c r="Q51" s="102"/>
      <c r="R51" s="28"/>
      <c r="S51" s="38"/>
      <c r="T51" s="39" t="s">
        <v>18</v>
      </c>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1"/>
      <c r="BK51" s="95"/>
      <c r="BM51" s="19"/>
      <c r="BN51" s="19" t="str">
        <f t="shared" si="1"/>
        <v>Добавить вид теплоносителя (параметры теплоносителя)</v>
      </c>
      <c r="BO51" s="19"/>
      <c r="BP51" s="19"/>
      <c r="BQ51" s="7">
        <v>11</v>
      </c>
    </row>
    <row r="52" spans="1:69" ht="21" customHeight="1">
      <c r="A52" s="10"/>
      <c r="B52" s="10"/>
      <c r="C52" s="10"/>
      <c r="D52" s="10"/>
      <c r="E52" s="116"/>
      <c r="F52" s="116"/>
      <c r="G52" s="116"/>
      <c r="H52" s="116"/>
      <c r="I52" s="100"/>
      <c r="J52" s="99" t="str">
        <f>I47&amp;".2"</f>
        <v>1.1.1.1.1.2</v>
      </c>
      <c r="K52" s="10"/>
      <c r="L52" s="11" t="s">
        <v>12</v>
      </c>
      <c r="M52" s="1"/>
      <c r="N52" s="1"/>
      <c r="P52" s="102"/>
      <c r="Q52" s="101" t="s">
        <v>37</v>
      </c>
      <c r="R52" s="30"/>
      <c r="S52" s="15" t="str">
        <f>$J52</f>
        <v>1.1.1.1.1.2</v>
      </c>
      <c r="T52" s="31" t="s">
        <v>13</v>
      </c>
      <c r="U52" s="17"/>
      <c r="V52" s="103"/>
      <c r="W52" s="104"/>
      <c r="X52" s="104"/>
      <c r="Y52" s="104"/>
      <c r="Z52" s="104"/>
      <c r="AA52" s="104"/>
      <c r="AB52" s="104"/>
      <c r="AC52" s="105"/>
      <c r="AD52" s="103" t="s">
        <v>73</v>
      </c>
      <c r="AE52" s="104"/>
      <c r="AF52" s="104"/>
      <c r="AG52" s="104"/>
      <c r="AH52" s="104"/>
      <c r="AI52" s="104"/>
      <c r="AJ52" s="104"/>
      <c r="AK52" s="104"/>
      <c r="AL52" s="103"/>
      <c r="AM52" s="104"/>
      <c r="AN52" s="104"/>
      <c r="AO52" s="104"/>
      <c r="AP52" s="104"/>
      <c r="AQ52" s="104"/>
      <c r="AR52" s="104"/>
      <c r="AS52" s="105"/>
      <c r="AT52" s="103"/>
      <c r="AU52" s="104"/>
      <c r="AV52" s="104"/>
      <c r="AW52" s="104"/>
      <c r="AX52" s="104"/>
      <c r="AY52" s="104"/>
      <c r="AZ52" s="104"/>
      <c r="BA52" s="105"/>
      <c r="BB52" s="103"/>
      <c r="BC52" s="104"/>
      <c r="BD52" s="104"/>
      <c r="BE52" s="104"/>
      <c r="BF52" s="104"/>
      <c r="BG52" s="104"/>
      <c r="BH52" s="104"/>
      <c r="BI52" s="105"/>
      <c r="BJ52" s="105"/>
      <c r="BK52" s="18" t="s">
        <v>14</v>
      </c>
      <c r="BM52" s="19"/>
      <c r="BN52" s="19" t="str">
        <f t="shared" si="1"/>
        <v>Группа потребителей</v>
      </c>
      <c r="BO52" s="19"/>
      <c r="BP52" s="19"/>
      <c r="BQ52" s="7">
        <v>0</v>
      </c>
    </row>
    <row r="53" spans="1:69" ht="21" customHeight="1">
      <c r="A53" s="10"/>
      <c r="B53" s="10"/>
      <c r="C53" s="10"/>
      <c r="D53" s="10"/>
      <c r="E53" s="116"/>
      <c r="F53" s="116"/>
      <c r="G53" s="116"/>
      <c r="H53" s="116"/>
      <c r="I53" s="100"/>
      <c r="J53" s="100" t="str">
        <f>I47&amp;".1"</f>
        <v>1.1.1.1.1.1</v>
      </c>
      <c r="K53" s="99" t="str">
        <f>J52&amp;".1"</f>
        <v>1.1.1.1.1.2.1</v>
      </c>
      <c r="L53" s="11" t="s">
        <v>15</v>
      </c>
      <c r="M53" s="1"/>
      <c r="N53" s="1"/>
      <c r="O53" s="1"/>
      <c r="P53" s="102"/>
      <c r="Q53" s="102"/>
      <c r="R53" s="30">
        <v>1</v>
      </c>
      <c r="S53" s="15" t="str">
        <f>$K53</f>
        <v>1.1.1.1.1.2.1</v>
      </c>
      <c r="T53" s="32" t="s">
        <v>72</v>
      </c>
      <c r="U53" s="17"/>
      <c r="V53" s="33"/>
      <c r="W53" s="34"/>
      <c r="X53" s="33"/>
      <c r="Y53" s="35"/>
      <c r="Z53" s="97"/>
      <c r="AA53" s="92" t="s">
        <v>16</v>
      </c>
      <c r="AB53" s="97"/>
      <c r="AC53" s="92" t="s">
        <v>16</v>
      </c>
      <c r="AD53" s="33">
        <v>2905.1</v>
      </c>
      <c r="AE53" s="34"/>
      <c r="AF53" s="33"/>
      <c r="AG53" s="35"/>
      <c r="AH53" s="97">
        <v>46388</v>
      </c>
      <c r="AI53" s="92" t="s">
        <v>16</v>
      </c>
      <c r="AJ53" s="97">
        <v>46568</v>
      </c>
      <c r="AK53" s="92" t="s">
        <v>16</v>
      </c>
      <c r="AL53" s="33">
        <v>3711.5</v>
      </c>
      <c r="AM53" s="34"/>
      <c r="AN53" s="33"/>
      <c r="AO53" s="35"/>
      <c r="AP53" s="97">
        <v>46569</v>
      </c>
      <c r="AQ53" s="92" t="s">
        <v>16</v>
      </c>
      <c r="AR53" s="97">
        <v>46752</v>
      </c>
      <c r="AS53" s="92" t="s">
        <v>16</v>
      </c>
      <c r="AT53" s="33">
        <v>3711.5</v>
      </c>
      <c r="AU53" s="34"/>
      <c r="AV53" s="33"/>
      <c r="AW53" s="35"/>
      <c r="AX53" s="97">
        <v>46753</v>
      </c>
      <c r="AY53" s="92" t="s">
        <v>16</v>
      </c>
      <c r="AZ53" s="97">
        <v>46934</v>
      </c>
      <c r="BA53" s="92" t="s">
        <v>16</v>
      </c>
      <c r="BB53" s="33">
        <v>2961.1</v>
      </c>
      <c r="BC53" s="34"/>
      <c r="BD53" s="33"/>
      <c r="BE53" s="35"/>
      <c r="BF53" s="97">
        <v>46935</v>
      </c>
      <c r="BG53" s="92" t="s">
        <v>16</v>
      </c>
      <c r="BH53" s="97">
        <v>47118</v>
      </c>
      <c r="BI53" s="92" t="s">
        <v>16</v>
      </c>
      <c r="BJ53" s="34"/>
      <c r="BK53" s="93" t="s">
        <v>17</v>
      </c>
      <c r="BL53" s="8" t="e">
        <f ca="1">STRCHECKDATE(V54:BJ54)</f>
        <v>#NAME?</v>
      </c>
      <c r="BM53" s="19"/>
      <c r="BN53" s="19" t="str">
        <f t="shared" si="1"/>
        <v>вода</v>
      </c>
      <c r="BO53" s="19"/>
      <c r="BP53" s="19"/>
      <c r="BQ53" s="7">
        <v>0</v>
      </c>
    </row>
    <row r="54" spans="1:69" ht="0.75" customHeight="1">
      <c r="A54" s="10"/>
      <c r="B54" s="10"/>
      <c r="C54" s="10"/>
      <c r="D54" s="10"/>
      <c r="E54" s="116"/>
      <c r="F54" s="116"/>
      <c r="G54" s="116"/>
      <c r="H54" s="116"/>
      <c r="I54" s="100"/>
      <c r="J54" s="100" t="str">
        <f>I47&amp;".1"</f>
        <v>1.1.1.1.1.1</v>
      </c>
      <c r="K54" s="99"/>
      <c r="L54" s="11"/>
      <c r="M54" s="1"/>
      <c r="N54" s="1"/>
      <c r="O54" s="1"/>
      <c r="P54" s="102"/>
      <c r="Q54" s="102"/>
      <c r="R54" s="30"/>
      <c r="S54" s="36"/>
      <c r="T54" s="17"/>
      <c r="U54" s="17"/>
      <c r="V54" s="34"/>
      <c r="W54" s="34"/>
      <c r="X54" s="34"/>
      <c r="Y54" s="37" t="str">
        <f>Z53&amp;"-"&amp;AB53</f>
        <v>-</v>
      </c>
      <c r="Z54" s="98"/>
      <c r="AA54" s="92"/>
      <c r="AB54" s="98"/>
      <c r="AC54" s="92"/>
      <c r="AD54" s="34"/>
      <c r="AE54" s="34"/>
      <c r="AF54" s="34"/>
      <c r="AG54" s="37" t="str">
        <f>AH53&amp;"-"&amp;AJ53</f>
        <v>46388-46568</v>
      </c>
      <c r="AH54" s="98"/>
      <c r="AI54" s="92"/>
      <c r="AJ54" s="98"/>
      <c r="AK54" s="92"/>
      <c r="AL54" s="34"/>
      <c r="AM54" s="34"/>
      <c r="AN54" s="34"/>
      <c r="AO54" s="37" t="str">
        <f>AP53&amp;"-"&amp;AR53</f>
        <v>46569-46752</v>
      </c>
      <c r="AP54" s="98"/>
      <c r="AQ54" s="92"/>
      <c r="AR54" s="98"/>
      <c r="AS54" s="92"/>
      <c r="AT54" s="34"/>
      <c r="AU54" s="34"/>
      <c r="AV54" s="34"/>
      <c r="AW54" s="37" t="str">
        <f>AX53&amp;"-"&amp;AZ53</f>
        <v>46753-46934</v>
      </c>
      <c r="AX54" s="98"/>
      <c r="AY54" s="92"/>
      <c r="AZ54" s="98"/>
      <c r="BA54" s="92"/>
      <c r="BB54" s="34"/>
      <c r="BC54" s="34"/>
      <c r="BD54" s="34"/>
      <c r="BE54" s="37" t="str">
        <f>BF53&amp;"-"&amp;BH53</f>
        <v>46935-47118</v>
      </c>
      <c r="BF54" s="98"/>
      <c r="BG54" s="92"/>
      <c r="BH54" s="98"/>
      <c r="BI54" s="92"/>
      <c r="BJ54" s="34"/>
      <c r="BK54" s="94"/>
      <c r="BM54" s="19"/>
      <c r="BN54" s="19" t="str">
        <f t="shared" si="1"/>
        <v/>
      </c>
      <c r="BO54" s="19"/>
      <c r="BP54" s="19"/>
      <c r="BQ54" s="7">
        <v>0</v>
      </c>
    </row>
    <row r="55" spans="1:69" ht="15" customHeight="1">
      <c r="A55" s="10"/>
      <c r="B55" s="10"/>
      <c r="C55" s="10"/>
      <c r="D55" s="10"/>
      <c r="E55" s="116"/>
      <c r="F55" s="116"/>
      <c r="G55" s="116"/>
      <c r="H55" s="116"/>
      <c r="I55" s="100"/>
      <c r="J55" s="99" t="str">
        <f>I47&amp;".1"</f>
        <v>1.1.1.1.1.1</v>
      </c>
      <c r="K55" s="10"/>
      <c r="L55" s="11"/>
      <c r="M55" s="1"/>
      <c r="N55" s="1"/>
      <c r="P55" s="102"/>
      <c r="Q55" s="102"/>
      <c r="R55" s="28"/>
      <c r="S55" s="38"/>
      <c r="T55" s="39" t="s">
        <v>18</v>
      </c>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1"/>
      <c r="BK55" s="95"/>
      <c r="BM55" s="19"/>
      <c r="BN55" s="19" t="str">
        <f t="shared" si="1"/>
        <v>Добавить вид теплоносителя (параметры теплоносителя)</v>
      </c>
      <c r="BO55" s="19"/>
      <c r="BP55" s="19"/>
      <c r="BQ55" s="7">
        <v>0</v>
      </c>
    </row>
    <row r="56" spans="1:69" ht="21" customHeight="1">
      <c r="A56" s="10"/>
      <c r="B56" s="10"/>
      <c r="C56" s="10"/>
      <c r="D56" s="10"/>
      <c r="E56" s="116"/>
      <c r="F56" s="116"/>
      <c r="G56" s="116"/>
      <c r="H56" s="116"/>
      <c r="I56" s="100"/>
      <c r="J56" s="99" t="str">
        <f>I47&amp;".3"</f>
        <v>1.1.1.1.1.3</v>
      </c>
      <c r="K56" s="10"/>
      <c r="L56" s="11" t="s">
        <v>12</v>
      </c>
      <c r="M56" s="1"/>
      <c r="N56" s="1"/>
      <c r="P56" s="102"/>
      <c r="Q56" s="101" t="s">
        <v>37</v>
      </c>
      <c r="R56" s="30"/>
      <c r="S56" s="15" t="str">
        <f>$J56</f>
        <v>1.1.1.1.1.3</v>
      </c>
      <c r="T56" s="31" t="s">
        <v>13</v>
      </c>
      <c r="U56" s="17"/>
      <c r="V56" s="103"/>
      <c r="W56" s="104"/>
      <c r="X56" s="104"/>
      <c r="Y56" s="104"/>
      <c r="Z56" s="104"/>
      <c r="AA56" s="104"/>
      <c r="AB56" s="104"/>
      <c r="AC56" s="105"/>
      <c r="AD56" s="103" t="s">
        <v>74</v>
      </c>
      <c r="AE56" s="104"/>
      <c r="AF56" s="104"/>
      <c r="AG56" s="104"/>
      <c r="AH56" s="104"/>
      <c r="AI56" s="104"/>
      <c r="AJ56" s="104"/>
      <c r="AK56" s="104"/>
      <c r="AL56" s="103"/>
      <c r="AM56" s="104"/>
      <c r="AN56" s="104"/>
      <c r="AO56" s="104"/>
      <c r="AP56" s="104"/>
      <c r="AQ56" s="104"/>
      <c r="AR56" s="104"/>
      <c r="AS56" s="105"/>
      <c r="AT56" s="103"/>
      <c r="AU56" s="104"/>
      <c r="AV56" s="104"/>
      <c r="AW56" s="104"/>
      <c r="AX56" s="104"/>
      <c r="AY56" s="104"/>
      <c r="AZ56" s="104"/>
      <c r="BA56" s="105"/>
      <c r="BB56" s="103"/>
      <c r="BC56" s="104"/>
      <c r="BD56" s="104"/>
      <c r="BE56" s="104"/>
      <c r="BF56" s="104"/>
      <c r="BG56" s="104"/>
      <c r="BH56" s="104"/>
      <c r="BI56" s="105"/>
      <c r="BJ56" s="105"/>
      <c r="BK56" s="18" t="s">
        <v>14</v>
      </c>
      <c r="BM56" s="19"/>
      <c r="BN56" s="19" t="str">
        <f t="shared" si="1"/>
        <v>Группа потребителей</v>
      </c>
      <c r="BO56" s="19"/>
      <c r="BP56" s="19"/>
      <c r="BQ56" s="7">
        <v>0</v>
      </c>
    </row>
    <row r="57" spans="1:69" ht="21" customHeight="1">
      <c r="A57" s="10"/>
      <c r="B57" s="10"/>
      <c r="C57" s="10"/>
      <c r="D57" s="10"/>
      <c r="E57" s="116"/>
      <c r="F57" s="116"/>
      <c r="G57" s="116"/>
      <c r="H57" s="116"/>
      <c r="I57" s="100"/>
      <c r="J57" s="100" t="str">
        <f>I47&amp;".2"</f>
        <v>1.1.1.1.1.2</v>
      </c>
      <c r="K57" s="99" t="str">
        <f>J56&amp;".1"</f>
        <v>1.1.1.1.1.3.1</v>
      </c>
      <c r="L57" s="11" t="s">
        <v>15</v>
      </c>
      <c r="M57" s="1"/>
      <c r="N57" s="1"/>
      <c r="O57" s="1"/>
      <c r="P57" s="102"/>
      <c r="Q57" s="102"/>
      <c r="R57" s="30">
        <v>1</v>
      </c>
      <c r="S57" s="15" t="str">
        <f>$K57</f>
        <v>1.1.1.1.1.3.1</v>
      </c>
      <c r="T57" s="32" t="s">
        <v>72</v>
      </c>
      <c r="U57" s="17"/>
      <c r="V57" s="33"/>
      <c r="W57" s="34"/>
      <c r="X57" s="33"/>
      <c r="Y57" s="35"/>
      <c r="Z57" s="97"/>
      <c r="AA57" s="92" t="s">
        <v>16</v>
      </c>
      <c r="AB57" s="97"/>
      <c r="AC57" s="92" t="s">
        <v>16</v>
      </c>
      <c r="AD57" s="33">
        <f>2905.1*1.22</f>
        <v>3544.2219999999998</v>
      </c>
      <c r="AE57" s="34"/>
      <c r="AF57" s="33"/>
      <c r="AG57" s="35"/>
      <c r="AH57" s="97">
        <v>46388</v>
      </c>
      <c r="AI57" s="92" t="s">
        <v>16</v>
      </c>
      <c r="AJ57" s="97">
        <v>46568</v>
      </c>
      <c r="AK57" s="92" t="s">
        <v>16</v>
      </c>
      <c r="AL57" s="33">
        <f>3711.5*1.22</f>
        <v>4528.03</v>
      </c>
      <c r="AM57" s="34"/>
      <c r="AN57" s="33"/>
      <c r="AO57" s="35"/>
      <c r="AP57" s="97">
        <v>46569</v>
      </c>
      <c r="AQ57" s="92" t="s">
        <v>16</v>
      </c>
      <c r="AR57" s="97">
        <v>46752</v>
      </c>
      <c r="AS57" s="92" t="s">
        <v>16</v>
      </c>
      <c r="AT57" s="33">
        <f>3711.5*1.22</f>
        <v>4528.03</v>
      </c>
      <c r="AU57" s="34"/>
      <c r="AV57" s="33"/>
      <c r="AW57" s="35"/>
      <c r="AX57" s="97">
        <v>46753</v>
      </c>
      <c r="AY57" s="92" t="s">
        <v>16</v>
      </c>
      <c r="AZ57" s="97">
        <v>46934</v>
      </c>
      <c r="BA57" s="92" t="s">
        <v>16</v>
      </c>
      <c r="BB57" s="33">
        <f>2961.1*1.22</f>
        <v>3612.5419999999999</v>
      </c>
      <c r="BC57" s="34"/>
      <c r="BD57" s="33"/>
      <c r="BE57" s="35"/>
      <c r="BF57" s="97">
        <v>46935</v>
      </c>
      <c r="BG57" s="92" t="s">
        <v>16</v>
      </c>
      <c r="BH57" s="97">
        <v>47118</v>
      </c>
      <c r="BI57" s="92" t="s">
        <v>16</v>
      </c>
      <c r="BJ57" s="34"/>
      <c r="BK57" s="93" t="s">
        <v>17</v>
      </c>
      <c r="BL57" s="8" t="e">
        <f ca="1">STRCHECKDATE(V58:BJ58)</f>
        <v>#NAME?</v>
      </c>
      <c r="BM57" s="19"/>
      <c r="BN57" s="19" t="str">
        <f t="shared" si="1"/>
        <v>вода</v>
      </c>
      <c r="BO57" s="19"/>
      <c r="BP57" s="19"/>
      <c r="BQ57" s="7">
        <v>0</v>
      </c>
    </row>
    <row r="58" spans="1:69" ht="0.75" customHeight="1">
      <c r="A58" s="10"/>
      <c r="B58" s="10"/>
      <c r="C58" s="10"/>
      <c r="D58" s="10"/>
      <c r="E58" s="116"/>
      <c r="F58" s="116"/>
      <c r="G58" s="116"/>
      <c r="H58" s="116"/>
      <c r="I58" s="100"/>
      <c r="J58" s="100" t="str">
        <f>I47&amp;".2"</f>
        <v>1.1.1.1.1.2</v>
      </c>
      <c r="K58" s="99"/>
      <c r="L58" s="11"/>
      <c r="M58" s="1"/>
      <c r="N58" s="1"/>
      <c r="O58" s="1"/>
      <c r="P58" s="102"/>
      <c r="Q58" s="102"/>
      <c r="R58" s="30"/>
      <c r="S58" s="36"/>
      <c r="T58" s="17"/>
      <c r="U58" s="17"/>
      <c r="V58" s="34"/>
      <c r="W58" s="34"/>
      <c r="X58" s="34"/>
      <c r="Y58" s="37" t="str">
        <f>Z57&amp;"-"&amp;AB57</f>
        <v>-</v>
      </c>
      <c r="Z58" s="98"/>
      <c r="AA58" s="92"/>
      <c r="AB58" s="98"/>
      <c r="AC58" s="92"/>
      <c r="AD58" s="34"/>
      <c r="AE58" s="34"/>
      <c r="AF58" s="34"/>
      <c r="AG58" s="37" t="str">
        <f>AH57&amp;"-"&amp;AJ57</f>
        <v>46388-46568</v>
      </c>
      <c r="AH58" s="98"/>
      <c r="AI58" s="92"/>
      <c r="AJ58" s="98"/>
      <c r="AK58" s="92"/>
      <c r="AL58" s="34"/>
      <c r="AM58" s="34"/>
      <c r="AN58" s="34"/>
      <c r="AO58" s="37" t="str">
        <f>AP57&amp;"-"&amp;AR57</f>
        <v>46569-46752</v>
      </c>
      <c r="AP58" s="98"/>
      <c r="AQ58" s="92"/>
      <c r="AR58" s="98"/>
      <c r="AS58" s="92"/>
      <c r="AT58" s="34"/>
      <c r="AU58" s="34"/>
      <c r="AV58" s="34"/>
      <c r="AW58" s="37" t="str">
        <f>AX57&amp;"-"&amp;AZ57</f>
        <v>46753-46934</v>
      </c>
      <c r="AX58" s="98"/>
      <c r="AY58" s="92"/>
      <c r="AZ58" s="98"/>
      <c r="BA58" s="92"/>
      <c r="BB58" s="34"/>
      <c r="BC58" s="34"/>
      <c r="BD58" s="34"/>
      <c r="BE58" s="37" t="str">
        <f>BF57&amp;"-"&amp;BH57</f>
        <v>46935-47118</v>
      </c>
      <c r="BF58" s="98"/>
      <c r="BG58" s="92"/>
      <c r="BH58" s="98"/>
      <c r="BI58" s="92"/>
      <c r="BJ58" s="34"/>
      <c r="BK58" s="94"/>
      <c r="BM58" s="19"/>
      <c r="BN58" s="19" t="str">
        <f t="shared" si="1"/>
        <v/>
      </c>
      <c r="BO58" s="19"/>
      <c r="BP58" s="19"/>
      <c r="BQ58" s="7">
        <v>0</v>
      </c>
    </row>
    <row r="59" spans="1:69" ht="15" customHeight="1">
      <c r="A59" s="10"/>
      <c r="B59" s="10"/>
      <c r="C59" s="10"/>
      <c r="D59" s="10"/>
      <c r="E59" s="116"/>
      <c r="F59" s="116"/>
      <c r="G59" s="116"/>
      <c r="H59" s="116"/>
      <c r="I59" s="100"/>
      <c r="J59" s="99" t="str">
        <f>I47&amp;".2"</f>
        <v>1.1.1.1.1.2</v>
      </c>
      <c r="K59" s="10"/>
      <c r="L59" s="11"/>
      <c r="M59" s="1"/>
      <c r="N59" s="1"/>
      <c r="P59" s="102"/>
      <c r="Q59" s="102"/>
      <c r="R59" s="28"/>
      <c r="S59" s="38"/>
      <c r="T59" s="39" t="s">
        <v>18</v>
      </c>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1"/>
      <c r="BK59" s="95"/>
      <c r="BM59" s="19"/>
      <c r="BN59" s="19" t="str">
        <f t="shared" si="1"/>
        <v>Добавить вид теплоносителя (параметры теплоносителя)</v>
      </c>
      <c r="BO59" s="19"/>
      <c r="BP59" s="19"/>
      <c r="BQ59" s="7">
        <v>0</v>
      </c>
    </row>
    <row r="60" spans="1:69" ht="11.45" customHeight="1">
      <c r="A60" s="10" t="s">
        <v>66</v>
      </c>
      <c r="B60" s="10" t="s">
        <v>67</v>
      </c>
      <c r="C60" s="10" t="s">
        <v>68</v>
      </c>
      <c r="D60" s="10" t="s">
        <v>69</v>
      </c>
      <c r="E60" s="116"/>
      <c r="F60" s="116"/>
      <c r="G60" s="116"/>
      <c r="H60" s="116"/>
      <c r="I60" s="99"/>
      <c r="J60" s="10"/>
      <c r="K60" s="10"/>
      <c r="L60" s="11"/>
      <c r="P60" s="102"/>
      <c r="Q60" s="27"/>
      <c r="R60" s="28"/>
      <c r="S60" s="38"/>
      <c r="T60" s="42" t="s">
        <v>19</v>
      </c>
      <c r="U60" s="40"/>
      <c r="V60" s="40"/>
      <c r="W60" s="40"/>
      <c r="X60" s="40"/>
      <c r="Y60" s="40"/>
      <c r="Z60" s="40"/>
      <c r="AA60" s="40"/>
      <c r="AB60" s="40"/>
      <c r="AC60" s="43"/>
      <c r="AD60" s="40"/>
      <c r="AE60" s="40"/>
      <c r="AF60" s="40"/>
      <c r="AG60" s="40"/>
      <c r="AH60" s="40"/>
      <c r="AI60" s="40"/>
      <c r="AJ60" s="40"/>
      <c r="AK60" s="43"/>
      <c r="AL60" s="40"/>
      <c r="AM60" s="40"/>
      <c r="AN60" s="40"/>
      <c r="AO60" s="40"/>
      <c r="AP60" s="40"/>
      <c r="AQ60" s="40"/>
      <c r="AR60" s="40"/>
      <c r="AS60" s="43"/>
      <c r="AT60" s="40"/>
      <c r="AU60" s="40"/>
      <c r="AV60" s="40"/>
      <c r="AW60" s="40"/>
      <c r="AX60" s="40"/>
      <c r="AY60" s="40"/>
      <c r="AZ60" s="40"/>
      <c r="BA60" s="43"/>
      <c r="BB60" s="40"/>
      <c r="BC60" s="40"/>
      <c r="BD60" s="40"/>
      <c r="BE60" s="40"/>
      <c r="BF60" s="40"/>
      <c r="BG60" s="40"/>
      <c r="BH60" s="40"/>
      <c r="BI60" s="43"/>
      <c r="BJ60" s="40"/>
      <c r="BK60" s="44"/>
      <c r="BM60" s="19"/>
      <c r="BN60" s="19" t="str">
        <f t="shared" si="1"/>
        <v>Добавить группу потребителей</v>
      </c>
      <c r="BO60" s="19"/>
      <c r="BP60" s="19"/>
      <c r="BQ60" s="7">
        <v>11</v>
      </c>
    </row>
    <row r="61" spans="1:69" ht="14.65" customHeight="1">
      <c r="A61" s="10" t="s">
        <v>66</v>
      </c>
      <c r="B61" s="10" t="s">
        <v>67</v>
      </c>
      <c r="C61" s="10" t="s">
        <v>68</v>
      </c>
      <c r="D61" s="10" t="s">
        <v>69</v>
      </c>
      <c r="E61" s="116"/>
      <c r="F61" s="116"/>
      <c r="G61" s="116"/>
      <c r="H61" s="115"/>
      <c r="I61" s="10"/>
      <c r="J61" s="10"/>
      <c r="K61" s="10"/>
      <c r="L61" s="11"/>
      <c r="M61" s="12"/>
      <c r="N61" s="12"/>
      <c r="O61" s="1"/>
      <c r="P61" s="13"/>
      <c r="Q61" s="45"/>
      <c r="R61" s="14"/>
      <c r="S61" s="38"/>
      <c r="T61" s="46" t="s">
        <v>20</v>
      </c>
      <c r="U61" s="40"/>
      <c r="V61" s="40"/>
      <c r="W61" s="40"/>
      <c r="X61" s="40"/>
      <c r="Y61" s="40"/>
      <c r="Z61" s="40"/>
      <c r="AA61" s="40"/>
      <c r="AB61" s="40"/>
      <c r="AC61" s="43"/>
      <c r="AD61" s="40"/>
      <c r="AE61" s="40"/>
      <c r="AF61" s="40"/>
      <c r="AG61" s="40"/>
      <c r="AH61" s="40"/>
      <c r="AI61" s="40"/>
      <c r="AJ61" s="40"/>
      <c r="AK61" s="43"/>
      <c r="AL61" s="40"/>
      <c r="AM61" s="40"/>
      <c r="AN61" s="40"/>
      <c r="AO61" s="40"/>
      <c r="AP61" s="40"/>
      <c r="AQ61" s="40"/>
      <c r="AR61" s="40"/>
      <c r="AS61" s="43"/>
      <c r="AT61" s="40"/>
      <c r="AU61" s="40"/>
      <c r="AV61" s="40"/>
      <c r="AW61" s="40"/>
      <c r="AX61" s="40"/>
      <c r="AY61" s="40"/>
      <c r="AZ61" s="40"/>
      <c r="BA61" s="43"/>
      <c r="BB61" s="40"/>
      <c r="BC61" s="40"/>
      <c r="BD61" s="40"/>
      <c r="BE61" s="40"/>
      <c r="BF61" s="40"/>
      <c r="BG61" s="40"/>
      <c r="BH61" s="40"/>
      <c r="BI61" s="43"/>
      <c r="BJ61" s="40"/>
      <c r="BK61" s="44"/>
      <c r="BM61" s="19"/>
      <c r="BN61" s="19" t="str">
        <f t="shared" si="1"/>
        <v>Добавить схему подключения</v>
      </c>
      <c r="BO61" s="19"/>
      <c r="BP61" s="19"/>
      <c r="BQ61" s="7">
        <v>14</v>
      </c>
    </row>
    <row r="62" spans="1:69" s="8" customFormat="1" ht="1.1499999999999999" customHeight="1">
      <c r="A62" s="47" t="s">
        <v>66</v>
      </c>
      <c r="B62" s="47" t="s">
        <v>67</v>
      </c>
      <c r="C62" s="47" t="s">
        <v>68</v>
      </c>
      <c r="D62" s="47"/>
      <c r="E62" s="116"/>
      <c r="F62" s="116"/>
      <c r="G62" s="115"/>
      <c r="H62" s="47"/>
      <c r="I62" s="47"/>
      <c r="J62" s="47"/>
      <c r="K62" s="47"/>
      <c r="L62" s="48"/>
      <c r="M62" s="49"/>
      <c r="N62" s="49"/>
      <c r="P62" s="50"/>
      <c r="Q62" s="51"/>
      <c r="R62" s="50"/>
      <c r="S62" s="56"/>
      <c r="T62" s="59" t="s">
        <v>21</v>
      </c>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M62" s="19"/>
      <c r="BN62" s="19" t="str">
        <f t="shared" si="1"/>
        <v>Добавить источник для дифференциации</v>
      </c>
      <c r="BO62" s="19"/>
      <c r="BP62" s="19"/>
      <c r="BQ62" s="8">
        <v>1</v>
      </c>
    </row>
    <row r="63" spans="1:69" s="8" customFormat="1" ht="1.1499999999999999" customHeight="1">
      <c r="A63" s="47" t="s">
        <v>66</v>
      </c>
      <c r="B63" s="47" t="s">
        <v>67</v>
      </c>
      <c r="C63" s="47"/>
      <c r="D63" s="47"/>
      <c r="E63" s="116"/>
      <c r="F63" s="115"/>
      <c r="G63" s="47"/>
      <c r="H63" s="47"/>
      <c r="I63" s="47"/>
      <c r="J63" s="47"/>
      <c r="K63" s="47"/>
      <c r="L63" s="48"/>
      <c r="M63" s="55"/>
      <c r="N63" s="55"/>
      <c r="P63" s="50"/>
      <c r="Q63" s="51"/>
      <c r="R63" s="50"/>
      <c r="S63" s="56"/>
      <c r="T63" s="59" t="s">
        <v>22</v>
      </c>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M63" s="19"/>
      <c r="BN63" s="19" t="str">
        <f t="shared" si="1"/>
        <v>Добавить централизованную систему для дифференциации</v>
      </c>
      <c r="BO63" s="19"/>
      <c r="BP63" s="19"/>
      <c r="BQ63" s="8">
        <v>1</v>
      </c>
    </row>
    <row r="64" spans="1:69" s="8" customFormat="1" ht="1.1499999999999999" customHeight="1">
      <c r="A64" s="47" t="s">
        <v>66</v>
      </c>
      <c r="B64" s="47"/>
      <c r="C64" s="47"/>
      <c r="D64" s="47"/>
      <c r="E64" s="115"/>
      <c r="F64" s="47"/>
      <c r="G64" s="47"/>
      <c r="H64" s="47"/>
      <c r="I64" s="47"/>
      <c r="J64" s="47"/>
      <c r="K64" s="47"/>
      <c r="L64" s="48"/>
      <c r="M64" s="55"/>
      <c r="N64" s="55"/>
      <c r="P64" s="50"/>
      <c r="Q64" s="51"/>
      <c r="R64" s="50"/>
      <c r="S64" s="56"/>
      <c r="T64" s="59" t="s">
        <v>23</v>
      </c>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M64" s="19"/>
      <c r="BN64" s="19" t="str">
        <f t="shared" si="1"/>
        <v>Добавить территорию для дифференциации</v>
      </c>
      <c r="BO64" s="19"/>
      <c r="BP64" s="19"/>
      <c r="BQ64" s="8">
        <v>1</v>
      </c>
    </row>
    <row r="65" spans="1:69" s="8" customFormat="1" ht="1.1499999999999999" customHeight="1">
      <c r="A65" s="47"/>
      <c r="B65" s="47"/>
      <c r="C65" s="47"/>
      <c r="D65" s="47"/>
      <c r="E65" s="47"/>
      <c r="F65" s="47"/>
      <c r="G65" s="47"/>
      <c r="H65" s="47"/>
      <c r="I65" s="47"/>
      <c r="J65" s="47"/>
      <c r="K65" s="47"/>
      <c r="L65" s="48"/>
      <c r="M65" s="55"/>
      <c r="N65" s="55"/>
      <c r="P65" s="50"/>
      <c r="Q65" s="51"/>
      <c r="R65" s="50"/>
      <c r="S65" s="56"/>
      <c r="T65" s="59" t="s">
        <v>75</v>
      </c>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M65" s="19"/>
      <c r="BN65" s="19" t="str">
        <f t="shared" si="1"/>
        <v>Добавить наименование тарифа</v>
      </c>
      <c r="BO65" s="19"/>
      <c r="BP65" s="19"/>
      <c r="BQ65" s="8">
        <v>1</v>
      </c>
    </row>
    <row r="66" spans="1:69" ht="11.45" customHeight="1">
      <c r="M66" s="1"/>
      <c r="N66" s="1"/>
      <c r="O66" s="1"/>
      <c r="P66" s="7"/>
      <c r="Q66" s="7"/>
      <c r="R66" s="7"/>
      <c r="S66" s="7"/>
      <c r="AL66" s="7"/>
      <c r="AM66" s="7"/>
      <c r="AN66" s="7"/>
      <c r="AO66" s="7"/>
      <c r="AP66" s="7"/>
      <c r="AQ66" s="7"/>
      <c r="AR66" s="7"/>
      <c r="AS66" s="7"/>
      <c r="AT66" s="7"/>
      <c r="AU66" s="7"/>
      <c r="AV66" s="7"/>
      <c r="AW66" s="7"/>
      <c r="AX66" s="7"/>
      <c r="AY66" s="7"/>
      <c r="AZ66" s="7"/>
      <c r="BA66" s="7"/>
      <c r="BB66" s="7"/>
      <c r="BC66" s="7"/>
      <c r="BD66" s="7"/>
      <c r="BE66" s="7"/>
      <c r="BF66" s="7"/>
      <c r="BG66" s="7"/>
      <c r="BH66" s="7"/>
      <c r="BI66" s="7"/>
      <c r="BL66" s="7"/>
      <c r="BM66" s="7"/>
      <c r="BN66" s="7"/>
      <c r="BO66" s="7"/>
      <c r="BP66" s="7"/>
      <c r="BQ66" s="7">
        <v>11</v>
      </c>
    </row>
    <row r="67" spans="1:69" ht="28.5" customHeight="1">
      <c r="O67" s="1"/>
      <c r="S67" s="91"/>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Q67" s="7">
        <v>27</v>
      </c>
    </row>
    <row r="68" spans="1:69" ht="65.25" customHeight="1">
      <c r="O68" s="1"/>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Q68" s="7">
        <v>62</v>
      </c>
    </row>
    <row r="69" spans="1:69" ht="14.65" customHeight="1">
      <c r="O69" s="1"/>
      <c r="AL69" s="7"/>
      <c r="AM69" s="7"/>
      <c r="AN69" s="7"/>
      <c r="AO69" s="7"/>
      <c r="AP69" s="7"/>
      <c r="AQ69" s="7"/>
      <c r="AR69" s="7"/>
      <c r="AS69" s="7"/>
      <c r="AT69" s="7"/>
      <c r="AU69" s="7"/>
      <c r="AV69" s="7"/>
      <c r="AW69" s="7"/>
      <c r="AX69" s="7"/>
      <c r="AY69" s="7"/>
      <c r="AZ69" s="7"/>
      <c r="BA69" s="7"/>
      <c r="BB69" s="7"/>
      <c r="BC69" s="7"/>
      <c r="BD69" s="7"/>
      <c r="BE69" s="7"/>
      <c r="BF69" s="7"/>
      <c r="BG69" s="7"/>
      <c r="BH69" s="7"/>
      <c r="BI69" s="7"/>
      <c r="BQ69" s="7">
        <v>14</v>
      </c>
    </row>
    <row r="70" spans="1:69" ht="18.75" customHeight="1">
      <c r="O70" s="1"/>
      <c r="S70" s="91"/>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Q70" s="7">
        <v>18</v>
      </c>
    </row>
    <row r="71" spans="1:69" ht="18.75" customHeight="1">
      <c r="O71" s="1"/>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Q71" s="7">
        <v>18</v>
      </c>
    </row>
    <row r="72" spans="1:69" ht="29.25" customHeight="1">
      <c r="O72" s="1"/>
      <c r="S72" s="91"/>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Q72" s="7">
        <v>28</v>
      </c>
    </row>
    <row r="73" spans="1:69" ht="22.5" hidden="1" customHeight="1">
      <c r="A73" s="1" t="s">
        <v>76</v>
      </c>
      <c r="B73" s="1">
        <v>0</v>
      </c>
      <c r="C73" s="1">
        <v>0</v>
      </c>
      <c r="D73" s="1">
        <v>0</v>
      </c>
      <c r="E73" s="1">
        <v>0</v>
      </c>
      <c r="F73" s="1">
        <v>0</v>
      </c>
      <c r="G73" s="1">
        <v>0</v>
      </c>
      <c r="H73" s="1">
        <v>0</v>
      </c>
      <c r="I73" s="1">
        <v>0</v>
      </c>
      <c r="J73" s="1">
        <v>0</v>
      </c>
      <c r="K73" s="1">
        <v>0</v>
      </c>
      <c r="L73" s="2">
        <v>0</v>
      </c>
      <c r="M73" s="3">
        <v>0</v>
      </c>
      <c r="N73" s="3">
        <v>0</v>
      </c>
      <c r="O73" s="3">
        <v>0</v>
      </c>
      <c r="P73" s="4">
        <v>3</v>
      </c>
      <c r="Q73" s="5">
        <v>3</v>
      </c>
      <c r="R73" s="5">
        <v>3</v>
      </c>
      <c r="S73" s="6">
        <v>12</v>
      </c>
      <c r="T73" s="7">
        <v>31</v>
      </c>
      <c r="U73" s="7">
        <v>0</v>
      </c>
      <c r="V73" s="7">
        <v>0</v>
      </c>
      <c r="W73" s="7">
        <v>0</v>
      </c>
      <c r="X73" s="7">
        <v>0</v>
      </c>
      <c r="Y73" s="7">
        <v>0</v>
      </c>
      <c r="Z73" s="7">
        <v>0</v>
      </c>
      <c r="AA73" s="7">
        <v>0</v>
      </c>
      <c r="AB73" s="7">
        <v>0</v>
      </c>
      <c r="AC73" s="7">
        <v>0</v>
      </c>
      <c r="AD73" s="7">
        <v>24</v>
      </c>
      <c r="AE73" s="7">
        <v>0</v>
      </c>
      <c r="AF73" s="7">
        <v>24</v>
      </c>
      <c r="AG73" s="7">
        <v>24</v>
      </c>
      <c r="AH73" s="7">
        <v>11</v>
      </c>
      <c r="AI73" s="7">
        <v>3</v>
      </c>
      <c r="AJ73" s="7">
        <v>11</v>
      </c>
      <c r="AK73" s="7">
        <v>0</v>
      </c>
      <c r="AL73" s="7">
        <v>0</v>
      </c>
      <c r="AM73" s="7">
        <v>0</v>
      </c>
      <c r="AN73" s="7">
        <v>0</v>
      </c>
      <c r="AO73" s="7">
        <v>0</v>
      </c>
      <c r="AP73" s="7">
        <v>0</v>
      </c>
      <c r="AQ73" s="7">
        <v>0</v>
      </c>
      <c r="AR73" s="7">
        <v>0</v>
      </c>
      <c r="AS73" s="7">
        <v>0</v>
      </c>
      <c r="AT73" s="7">
        <v>0</v>
      </c>
      <c r="AU73" s="7">
        <v>0</v>
      </c>
      <c r="AV73" s="7">
        <v>0</v>
      </c>
      <c r="AW73" s="7">
        <v>0</v>
      </c>
      <c r="AX73" s="7">
        <v>0</v>
      </c>
      <c r="AY73" s="7">
        <v>0</v>
      </c>
      <c r="AZ73" s="7">
        <v>0</v>
      </c>
      <c r="BA73" s="7">
        <v>0</v>
      </c>
      <c r="BB73" s="7">
        <v>0</v>
      </c>
      <c r="BC73" s="7">
        <v>0</v>
      </c>
      <c r="BD73" s="7">
        <v>0</v>
      </c>
      <c r="BE73" s="7">
        <v>0</v>
      </c>
      <c r="BF73" s="7">
        <v>0</v>
      </c>
      <c r="BG73" s="7">
        <v>0</v>
      </c>
      <c r="BH73" s="7">
        <v>0</v>
      </c>
      <c r="BI73" s="7">
        <v>0</v>
      </c>
      <c r="BJ73" s="7">
        <v>4</v>
      </c>
      <c r="BK73" s="7">
        <v>115</v>
      </c>
      <c r="BL73" s="8">
        <v>10</v>
      </c>
      <c r="BM73" s="8">
        <v>10</v>
      </c>
      <c r="BN73" s="8">
        <v>10</v>
      </c>
      <c r="BO73" s="8">
        <v>10</v>
      </c>
      <c r="BP73" s="8">
        <v>10</v>
      </c>
      <c r="BQ73" s="7">
        <v>23</v>
      </c>
    </row>
  </sheetData>
  <sheetProtection formatColumns="0" formatRows="0" insertRows="0" deleteColumns="0" deleteRows="0" sort="0" autoFilter="0"/>
  <mergeCells count="233">
    <mergeCell ref="E2:E15"/>
    <mergeCell ref="V2:AC2"/>
    <mergeCell ref="AD2:BJ2"/>
    <mergeCell ref="F3:F14"/>
    <mergeCell ref="V3:AC3"/>
    <mergeCell ref="AD3:BJ3"/>
    <mergeCell ref="G4:G13"/>
    <mergeCell ref="V4:AC4"/>
    <mergeCell ref="AD4:BJ4"/>
    <mergeCell ref="H5:H12"/>
    <mergeCell ref="K8:K9"/>
    <mergeCell ref="Z8:Z9"/>
    <mergeCell ref="AA8:AA9"/>
    <mergeCell ref="AB8:AB9"/>
    <mergeCell ref="AC8:AC9"/>
    <mergeCell ref="AH8:AH9"/>
    <mergeCell ref="V5:AC5"/>
    <mergeCell ref="AD5:BJ5"/>
    <mergeCell ref="I6:I11"/>
    <mergeCell ref="P6:P11"/>
    <mergeCell ref="V6:AC6"/>
    <mergeCell ref="AD6:BJ6"/>
    <mergeCell ref="J7:J10"/>
    <mergeCell ref="Q7:Q10"/>
    <mergeCell ref="V7:AC7"/>
    <mergeCell ref="AD7:BJ7"/>
    <mergeCell ref="BK8:BK10"/>
    <mergeCell ref="AH17:AH18"/>
    <mergeCell ref="AI17:AI18"/>
    <mergeCell ref="AJ17:AJ18"/>
    <mergeCell ref="AK17:AK18"/>
    <mergeCell ref="AS8:AS9"/>
    <mergeCell ref="AX8:AX9"/>
    <mergeCell ref="AY8:AY9"/>
    <mergeCell ref="AZ8:AZ9"/>
    <mergeCell ref="BA8:BA9"/>
    <mergeCell ref="BF8:BF9"/>
    <mergeCell ref="AI8:AI9"/>
    <mergeCell ref="AJ8:AJ9"/>
    <mergeCell ref="AK8:AK9"/>
    <mergeCell ref="AP8:AP9"/>
    <mergeCell ref="AQ8:AQ9"/>
    <mergeCell ref="AR8:AR9"/>
    <mergeCell ref="S26:AJ26"/>
    <mergeCell ref="S27:AJ27"/>
    <mergeCell ref="S29:T29"/>
    <mergeCell ref="V29:AB29"/>
    <mergeCell ref="AD29:AJ29"/>
    <mergeCell ref="AL29:AR29"/>
    <mergeCell ref="BG8:BG9"/>
    <mergeCell ref="BH8:BH9"/>
    <mergeCell ref="BI8:BI9"/>
    <mergeCell ref="S31:T31"/>
    <mergeCell ref="V31:AB31"/>
    <mergeCell ref="AD31:AJ31"/>
    <mergeCell ref="AL31:AR31"/>
    <mergeCell ref="AT31:AZ31"/>
    <mergeCell ref="BB31:BH31"/>
    <mergeCell ref="AT29:AZ29"/>
    <mergeCell ref="BB29:BH29"/>
    <mergeCell ref="S30:T30"/>
    <mergeCell ref="V30:AB30"/>
    <mergeCell ref="AD30:AJ30"/>
    <mergeCell ref="AL30:AR30"/>
    <mergeCell ref="AT30:AZ30"/>
    <mergeCell ref="BB30:BH30"/>
    <mergeCell ref="S34:T34"/>
    <mergeCell ref="V34:AB34"/>
    <mergeCell ref="AD34:AJ34"/>
    <mergeCell ref="AL34:AR34"/>
    <mergeCell ref="AT34:AZ34"/>
    <mergeCell ref="BB34:BH34"/>
    <mergeCell ref="S32:T32"/>
    <mergeCell ref="V32:AB32"/>
    <mergeCell ref="AD32:AJ32"/>
    <mergeCell ref="AL32:AR32"/>
    <mergeCell ref="AT32:AZ32"/>
    <mergeCell ref="BB32:BH32"/>
    <mergeCell ref="V37:AC37"/>
    <mergeCell ref="AD37:AK37"/>
    <mergeCell ref="AL37:AS37"/>
    <mergeCell ref="AT37:BA37"/>
    <mergeCell ref="BB37:BI37"/>
    <mergeCell ref="S38:BJ38"/>
    <mergeCell ref="S35:T35"/>
    <mergeCell ref="V35:AB35"/>
    <mergeCell ref="AD35:AJ35"/>
    <mergeCell ref="AL35:AR35"/>
    <mergeCell ref="AT35:AZ35"/>
    <mergeCell ref="BB35:BH35"/>
    <mergeCell ref="S39:S41"/>
    <mergeCell ref="T39:T41"/>
    <mergeCell ref="V39:AB39"/>
    <mergeCell ref="AC39:AC41"/>
    <mergeCell ref="AD39:AJ39"/>
    <mergeCell ref="AK39:AK41"/>
    <mergeCell ref="AL39:AR39"/>
    <mergeCell ref="AS39:AS41"/>
    <mergeCell ref="AT39:AZ39"/>
    <mergeCell ref="AL40:AL41"/>
    <mergeCell ref="AM40:AM41"/>
    <mergeCell ref="AN40:AO40"/>
    <mergeCell ref="AP40:AR40"/>
    <mergeCell ref="BI39:BI41"/>
    <mergeCell ref="BJ39:BJ41"/>
    <mergeCell ref="V40:V41"/>
    <mergeCell ref="W40:W41"/>
    <mergeCell ref="X40:Y40"/>
    <mergeCell ref="Z40:AB40"/>
    <mergeCell ref="AD40:AD41"/>
    <mergeCell ref="AE40:AE41"/>
    <mergeCell ref="BK38:BK41"/>
    <mergeCell ref="BD40:BE40"/>
    <mergeCell ref="BF40:BH40"/>
    <mergeCell ref="AA41:AB41"/>
    <mergeCell ref="AI41:AJ41"/>
    <mergeCell ref="AQ41:AR41"/>
    <mergeCell ref="AY41:AZ41"/>
    <mergeCell ref="BG41:BH41"/>
    <mergeCell ref="AT40:AT41"/>
    <mergeCell ref="AU40:AU41"/>
    <mergeCell ref="AV40:AW40"/>
    <mergeCell ref="AX40:AZ40"/>
    <mergeCell ref="BB40:BB41"/>
    <mergeCell ref="BC40:BC41"/>
    <mergeCell ref="AF40:AG40"/>
    <mergeCell ref="AH40:AJ40"/>
    <mergeCell ref="BA39:BA41"/>
    <mergeCell ref="BB39:BH39"/>
    <mergeCell ref="AA42:AB42"/>
    <mergeCell ref="AI42:AJ42"/>
    <mergeCell ref="AQ42:AR42"/>
    <mergeCell ref="AY42:AZ42"/>
    <mergeCell ref="BG42:BH42"/>
    <mergeCell ref="E43:E64"/>
    <mergeCell ref="V43:AC43"/>
    <mergeCell ref="AD43:BJ43"/>
    <mergeCell ref="F44:F63"/>
    <mergeCell ref="V44:AC44"/>
    <mergeCell ref="AD44:BJ44"/>
    <mergeCell ref="G45:G62"/>
    <mergeCell ref="V45:AC45"/>
    <mergeCell ref="AD45:BJ45"/>
    <mergeCell ref="H46:H61"/>
    <mergeCell ref="V46:AC46"/>
    <mergeCell ref="AD46:BJ46"/>
    <mergeCell ref="I47:I60"/>
    <mergeCell ref="P47:P60"/>
    <mergeCell ref="V47:AC47"/>
    <mergeCell ref="AD47:BJ47"/>
    <mergeCell ref="J48:J51"/>
    <mergeCell ref="J52:J55"/>
    <mergeCell ref="Q52:Q55"/>
    <mergeCell ref="V52:AC52"/>
    <mergeCell ref="AD52:BJ52"/>
    <mergeCell ref="K53:K54"/>
    <mergeCell ref="AR49:AR50"/>
    <mergeCell ref="AS49:AS50"/>
    <mergeCell ref="AX49:AX50"/>
    <mergeCell ref="AY49:AY50"/>
    <mergeCell ref="AZ49:AZ50"/>
    <mergeCell ref="BA49:BA50"/>
    <mergeCell ref="AH49:AH50"/>
    <mergeCell ref="AI49:AI50"/>
    <mergeCell ref="AJ49:AJ50"/>
    <mergeCell ref="AK49:AK50"/>
    <mergeCell ref="AP49:AP50"/>
    <mergeCell ref="BI49:BI50"/>
    <mergeCell ref="Q48:Q51"/>
    <mergeCell ref="V48:AC48"/>
    <mergeCell ref="AD48:BJ48"/>
    <mergeCell ref="K49:K50"/>
    <mergeCell ref="Z49:Z50"/>
    <mergeCell ref="AA49:AA50"/>
    <mergeCell ref="AB49:AB50"/>
    <mergeCell ref="AC49:AC50"/>
    <mergeCell ref="Z53:Z54"/>
    <mergeCell ref="AQ49:AQ50"/>
    <mergeCell ref="AB53:AB54"/>
    <mergeCell ref="AC53:AC54"/>
    <mergeCell ref="AH53:AH54"/>
    <mergeCell ref="AI53:AI54"/>
    <mergeCell ref="BF49:BF50"/>
    <mergeCell ref="BG49:BG50"/>
    <mergeCell ref="BH49:BH50"/>
    <mergeCell ref="AJ57:AJ58"/>
    <mergeCell ref="BK49:BK51"/>
    <mergeCell ref="BH53:BH54"/>
    <mergeCell ref="BI53:BI54"/>
    <mergeCell ref="BK53:BK55"/>
    <mergeCell ref="J56:J59"/>
    <mergeCell ref="Q56:Q59"/>
    <mergeCell ref="V56:AC56"/>
    <mergeCell ref="AD56:BJ56"/>
    <mergeCell ref="K57:K58"/>
    <mergeCell ref="Z57:Z58"/>
    <mergeCell ref="AA57:AA58"/>
    <mergeCell ref="AX53:AX54"/>
    <mergeCell ref="AY53:AY54"/>
    <mergeCell ref="AZ53:AZ54"/>
    <mergeCell ref="BA53:BA54"/>
    <mergeCell ref="BF53:BF54"/>
    <mergeCell ref="BG53:BG54"/>
    <mergeCell ref="AJ53:AJ54"/>
    <mergeCell ref="AK53:AK54"/>
    <mergeCell ref="AP53:AP54"/>
    <mergeCell ref="AQ53:AQ54"/>
    <mergeCell ref="AR53:AR54"/>
    <mergeCell ref="AS53:AS54"/>
    <mergeCell ref="AK57:AK58"/>
    <mergeCell ref="AA53:AA54"/>
    <mergeCell ref="BK57:BK59"/>
    <mergeCell ref="T67:BK67"/>
    <mergeCell ref="T68:BK68"/>
    <mergeCell ref="T70:BK70"/>
    <mergeCell ref="T71:BK71"/>
    <mergeCell ref="T72:BK72"/>
    <mergeCell ref="AZ57:AZ58"/>
    <mergeCell ref="BA57:BA58"/>
    <mergeCell ref="BF57:BF58"/>
    <mergeCell ref="BG57:BG58"/>
    <mergeCell ref="BH57:BH58"/>
    <mergeCell ref="BI57:BI58"/>
    <mergeCell ref="AP57:AP58"/>
    <mergeCell ref="AQ57:AQ58"/>
    <mergeCell ref="AR57:AR58"/>
    <mergeCell ref="AS57:AS58"/>
    <mergeCell ref="AX57:AX58"/>
    <mergeCell ref="AY57:AY58"/>
    <mergeCell ref="AB57:AB58"/>
    <mergeCell ref="AC57:AC58"/>
    <mergeCell ref="AH57:AH58"/>
    <mergeCell ref="AI57:AI58"/>
  </mergeCells>
  <dataValidations count="8">
    <dataValidation type="list" allowBlank="1" showInputMessage="1" errorTitle="Ошибка" error="Выберите значение из списка" prompt="Выберите значение из списка" sqref="V983096:BJ983096 V65592:BJ65592 V131128:BJ131128 V196664:BJ196664 V262200:BJ262200 V327736:BJ327736 V393272:BJ393272 V458808:BJ458808 V524344:BJ524344 V589880:BJ589880 V655416:BJ655416 V720952:BJ720952 V786488:BJ786488 V852024:BJ852024 V917560:BJ917560">
      <formula1>kind_of_cons</formula1>
    </dataValidation>
    <dataValidation allowBlank="1" sqref="S131131:BK131137 S196667:BK196673 S262203:BK262209 S327739:BK327745 S393275:BK393281 S458811:BK458817 S524347:BK524353 S589883:BK589889 S655419:BK655425 S720955:BK720961 S786491:BK786497 S852027:BK852033 S917563:BK917569 S983099:BK983105 S65595:BK65601"/>
    <dataValidation type="list" allowBlank="1" showInputMessage="1" showErrorMessage="1" errorTitle="Ошибка" error="Выберите значение из списка" sqref="V983095:W983095 V65591:W65591 V131127:W131127 V196663:W196663 V262199:W262199 V327735:W327735 V393271:W393271 V458807:W458807 V524343:W524343 V589879:W589879 V655415:W655415 V720951:W720951 V786487:W786487 V852023:W852023 V917559:W917559 AD983095:AE983095 AD65591:AE65591 AD131127:AE131127 AD196663:AE196663 AD262199:AE262199 AD327735:AE327735 AD393271:AE393271 AD458807:AE458807 AD524343:AE524343 AD589879:AE589879 AD655415:AE655415 AD720951:AE720951 AD786487:AE786487 AD852023:AE852023 AD917559:AE917559">
      <formula1>kind_of_scheme_in</formula1>
    </dataValidation>
    <dataValidation type="textLength" operator="lessThanOrEqual" allowBlank="1" showInputMessage="1" showErrorMessage="1" errorTitle="Ошибка" error="Допускается ввод не более 900 символов!" sqref="BK65587:BK65594 BK131123:BK131130 BK196659:BK196666 BK262195:BK262202 BK327731:BK327738 BK393267:BK393274 BK458803:BK458810 BK524339:BK524346 BK589875:BK589882 BK655411:BK655418 BK720947:BK720954 BK786483:BK786490 BK852019:BK852026 BK917555:BK917562 BK983091:BK983098">
      <formula1>900</formula1>
    </dataValidation>
    <dataValidation type="list" allowBlank="1" showInputMessage="1" showErrorMessage="1" errorTitle="Ошибка" error="Выберите значение из списка" sqref="T65593 T131129 T196665 T262201 T327737 T393273 T458809 T524345 T589881 T655417 T720953 T786489 T852025 T917561 T983097">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65593 Z131129 Z196665 Z262201 Z327737 Z393273 Z458809 Z524345 Z589881 Z655417 Z720953 Z786489 Z852025 Z917561 Z983097 AB65593 AB131129 AB196665 AB262201 AB327737 AB393273 AB458809 AB524345 AB589881 AB655417 AB720953 AB786489 AB852025 AB917561 AB983097 Z8 AH65593 AH131129 AH196665 AH262201 AH327737 AH393273 AH458809 AH524345 AH589881 AH655417 AH720953 AH786489 AH852025 AH917561 AH983097 AJ65593 AJ131129 AJ196665 AJ262201 AJ327737 AJ393273 AJ458809 AJ524345 AJ589881 AJ655417 AJ720953 AJ786489 AJ852025 AJ917561 AJ983097 AJ49 AH49 AH8 AJ8 AB8 AH17 AJ17 Z49 AB49 AP8 AR8 AP49 AR49 AX8 AZ8 AX49 AZ49 BF8 BH8 BF49 BH49 Z53 AB53 AH53 AJ53 AP53 AR53 AX53 AZ53 BF53 BH53 Z57 AB57 AH57 AJ57 AP57 AR57 AX57 AZ57 BF57 BH57"/>
    <dataValidation allowBlank="1" showInputMessage="1" showErrorMessage="1" prompt="Для выбора выполните двойной щелчок левой клавиши мыши по соответствующей ячейке." sqref="AA65593 AA131129 AA196665 AA262201 AA327737 AA393273 AA458809 AA524345 AA589881 AA655417 AA720953 AA786489 AA852025 AA917561 AA983097 AC131129 AC458809 AC196665 AC262201 AC327737 AC393273 AC524345 AC589881 AC655417 AC720953 AC786489 AC852025 AC917561 AC983097 AC65593 AI65593 AI131129 AI196665 AI262201 AI327737 AI393273 AI458809 AI524345 AI589881 AI655417 AI720953 AI786489 AI852025 AI917561 AI983097 AK327737:BI327737 AK393273:BI393273 AK49 AQ49 AS49 AY49 BA49 BG49 BI49 AK524345:BI524345 AK8 AQ8 AS8 AY8 BA8 BG8 BI8 AK589881:BI589881 AK655417:BI655417 AK17 AK720953:BI720953 AK786489:BI786489 AK852025:BI852025 AK917561:BI917561 AK983097:BI983097 AK65593:BI65593 AK131129:BI131129 AI49 AK458809:BI458809 AI8 AC8 AA8 AI17 AK196665:BI196665 AA49 AC49 AK262201:BI262201 AA53 AC53 AI53 AK53 AQ53 AS53 AY53 BA53 BG53 BI53 AA57 AC57 AI57 AK57 AQ57 AS57 AY57 BA57 BG57 BI57"/>
    <dataValidation allowBlank="1" promptTitle="checkPeriodRange" sqref="Y65594 Y131130 Y196666 Y262202 Y327738 Y393274 Y458810 Y524346 Y589882 Y655418 Y720954 Y786490 Y852026 Y917562 Y983098 Y9 AG65594 AG131130 AG196666 AG262202 AG327738 AG393274 AG458810 AG524346 AG589882 AG655418 AG720954 AG786490 AG852026 AG917562 AG983098 AG9 AG50 AG18 Y50 AO9 AO50 AW9 AW50 BE9 BE50 Y54 AG54 AO54 AW54 BE54 Y58 AG58 AO58 AW58 BE58"/>
  </dataValidations>
  <pageMargins left="0.70866141732283472" right="0.70866141732283472" top="0.74803149606299213" bottom="0.74803149606299213" header="0.31496062992125984" footer="0.31496062992125984"/>
  <pageSetup paperSize="9" scale="70"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vt:i4>
      </vt:variant>
    </vt:vector>
  </HeadingPairs>
  <TitlesOfParts>
    <vt:vector size="37" baseType="lpstr">
      <vt:lpstr>ТС. Т-ТЭ | ТСО</vt:lpstr>
      <vt:lpstr>BLOCK_NOTE_P_TARIFF_B</vt:lpstr>
      <vt:lpstr>BLOCK_NOTE_R_TARIFF_B</vt:lpstr>
      <vt:lpstr>BLOCK_TABLE_P_TARIFF_B</vt:lpstr>
      <vt:lpstr>BLOCK_TABLE_R_TARIFF_B</vt:lpstr>
      <vt:lpstr>et_HEAT_TARIFF_B_CS</vt:lpstr>
      <vt:lpstr>et_HEAT_TARIFF_B_GC</vt:lpstr>
      <vt:lpstr>et_HEAT_TARIFF_B_IST_TE</vt:lpstr>
      <vt:lpstr>et_HEAT_TARIFF_B_NTAR</vt:lpstr>
      <vt:lpstr>et_HEAT_TARIFF_B_PERIOD_COLOR</vt:lpstr>
      <vt:lpstr>et_HEAT_TARIFF_B_PERIOD_NOT_COLOR</vt:lpstr>
      <vt:lpstr>et_HEAT_TARIFF_B_SCHEME</vt:lpstr>
      <vt:lpstr>et_HEAT_TARIFF_B_TER</vt:lpstr>
      <vt:lpstr>et_HEAT_TARIFF_B_TN</vt:lpstr>
      <vt:lpstr>et_ver_HEAT_TARIFF_B</vt:lpstr>
      <vt:lpstr>HEAT_TARIFF_B_ADD_HL_COLUMN_MARKER</vt:lpstr>
      <vt:lpstr>HEAT_TARIFF_B_DEL_HL_GC_COLUMN_MARKER</vt:lpstr>
      <vt:lpstr>HEAT_TARIFF_B_DEL_HL_SCHEME_COLUMN_MARKER</vt:lpstr>
      <vt:lpstr>HEAT_TARIFF_B_DEL_HL_TN_COLUMN_MARKER</vt:lpstr>
      <vt:lpstr>HEAT_TARIFF_B_DELETE_PERIOD_ROW_MARKER</vt:lpstr>
      <vt:lpstr>HEAT_TARIFF_B_FLAG_BLOCK_COLUMN_MARKER</vt:lpstr>
      <vt:lpstr>HEAT_TARIFF_B_FLAG_BLOCK_ROW_MARKER</vt:lpstr>
      <vt:lpstr>HEAT_TARIFF_B_NUM_CS_COLUMN_MARKER</vt:lpstr>
      <vt:lpstr>HEAT_TARIFF_B_NUM_GC_COLUMN_MARKER</vt:lpstr>
      <vt:lpstr>HEAT_TARIFF_B_NUM_IST_TE_COLUMN_MARKER</vt:lpstr>
      <vt:lpstr>HEAT_TARIFF_B_NUM_NTAR_COLUMN_MARKER</vt:lpstr>
      <vt:lpstr>HEAT_TARIFF_B_NUM_SCHEME_COLUMN_MARKER</vt:lpstr>
      <vt:lpstr>HEAT_TARIFF_B_NUM_TER_COLUMN_MARKER</vt:lpstr>
      <vt:lpstr>HEAT_TARIFF_B_NUM_TN_COLUMN_MARKER</vt:lpstr>
      <vt:lpstr>pIns_PT_VTAR_B</vt:lpstr>
      <vt:lpstr>pIns_ver_HEAT_TARIFF_B</vt:lpstr>
      <vt:lpstr>pt_cs_2</vt:lpstr>
      <vt:lpstr>pt_ist_te_2</vt:lpstr>
      <vt:lpstr>pt_ntar_2</vt:lpstr>
      <vt:lpstr>pt_ter_2</vt:lpstr>
      <vt:lpstr>tblEnd_1_TARIFF_B</vt:lpstr>
      <vt:lpstr>tblStart_1_TARIFF_B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cp:lastPrinted>2026-05-07T10:17:40Z</cp:lastPrinted>
  <dcterms:created xsi:type="dcterms:W3CDTF">2026-05-07T10:13:10Z</dcterms:created>
  <dcterms:modified xsi:type="dcterms:W3CDTF">2026-05-08T08:05:07Z</dcterms:modified>
</cp:coreProperties>
</file>