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ВО. Т-во"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A_VOTV">'ВО. Т-во'!$54:$55</definedName>
    <definedName name="BLOCK_NOTE_R_TARIFF_A_VOTV">'ВО. Т-во'!$56:$57</definedName>
    <definedName name="BLOCK_TABLE_P_TARIFF_A_VOTV">'ВО. Т-во'!$26:$30</definedName>
    <definedName name="BLOCK_TABLE_R_TARIFF_A_VOTV">'ВО. Т-во'!$31:$33</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ver_VOTV_TARIFF_A_VOTV">'ВО. Т-во'!$V:$AB</definedName>
    <definedName name="et_VOTV_TARIFF_A_VOTV_CS">'ВО. Т-во'!$4:$11</definedName>
    <definedName name="et_VOTV_TARIFF_A_VOTV_DATA_DIFF">'ВО. Т-во'!$7:$8</definedName>
    <definedName name="et_VOTV_TARIFF_A_VOTV_FLAG_DIFF">'ВО. Т-во'!$5:$10</definedName>
    <definedName name="et_VOTV_TARIFF_A_VOTV_GC">'ВО. Т-во'!$6:$9</definedName>
    <definedName name="et_VOTV_TARIFF_A_VOTV_NTAR">'ВО. Т-во'!$2:$13</definedName>
    <definedName name="et_VOTV_TARIFF_A_VOTV_PERIOD_COLOR">'ВО. Т-во'!$AC$7:$AI$8</definedName>
    <definedName name="et_VOTV_TARIFF_A_VOTV_PERIOD_NOT_COLOR">'ВО. Т-во'!$AC$15:$AI$16</definedName>
    <definedName name="et_VOTV_TARIFF_A_VOTV_TER">'ВО. Т-во'!$3:$12</definedName>
    <definedName name="et_VOTV_TARIFF_A_VOTV_TN">'ВО. Т-во'!$7:$8</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VOTV">'ВО. Т-во'!$T$53</definedName>
    <definedName name="pIns_ver_VOTV_TARIFF_A_VOTV">'ВО. Т-во'!$AQ$37</definedName>
    <definedName name="PROCEDURE_TC_NAME_FORM">[1]DATA_FORMS!$C$30</definedName>
    <definedName name="pt_cs_17">'ВО. Т-во'!$43:$50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ntar_17">'ВО. Т-во'!$41:$52</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17">'ВО. Т-во'!$42:$51</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A_VOTV">'ВО. Т-во'!$AQ$54</definedName>
    <definedName name="tblStart_1_TARIFF_A_VOTV">'ВО. Т-во'!$AC$41</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VOTV_TARIFF_A_VOTV_ADD_HL_COLUMN_MARKER">'ВО. Т-во'!$T$34</definedName>
    <definedName name="VOTV_TARIFF_A_VOTV_DEL_HL_DATA_DIFF_COLUMN_MARKER">'ВО. Т-во'!$R$34</definedName>
    <definedName name="VOTV_TARIFF_A_VOTV_DEL_HL_FLAG_DIFF_COLUMN_MARKER">'ВО. Т-во'!$P$34</definedName>
    <definedName name="VOTV_TARIFF_A_VOTV_DEL_HL_GC_COLUMN_MARKER">'ВО. Т-во'!$Q$34</definedName>
    <definedName name="VOTV_TARIFF_A_VOTV_DELETE_PERIOD_ROW_MARKER">'ВО. Т-во'!$O$35</definedName>
    <definedName name="VOTV_TARIFF_A_VOTV_FLAG_BLOCK_COLUMN_MARKER">'ВО. Т-во'!$L$36</definedName>
    <definedName name="VOTV_TARIFF_A_VOTV_FLAG_BLOCK_ROW_MARKER">'ВО. Т-во'!$O$20</definedName>
    <definedName name="VOTV_TARIFF_A_VOTV_NUM_CS_COLUMN_MARKER">'ВО. Т-во'!$G$36</definedName>
    <definedName name="VOTV_TARIFF_A_VOTV_NUM_DATA_DIFF_COLUMN_MARKER">'ВО. Т-во'!$K$36</definedName>
    <definedName name="VOTV_TARIFF_A_VOTV_NUM_FLAG_DIFF_COLUMN_MARKER">'ВО. Т-во'!$I$36</definedName>
    <definedName name="VOTV_TARIFF_A_VOTV_NUM_GC_COLUMN_MARKER">'ВО. Т-во'!$J$36</definedName>
    <definedName name="VOTV_TARIFF_A_VOTV_NUM_NTAR_COLUMN_MARKER">'ВО. Т-во'!$E$36</definedName>
    <definedName name="VOTV_TARIFF_A_VOTV_NUM_TER_COLUMN_MARKER">'ВО. Т-во'!$F$36</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3" i="1" l="1"/>
  <c r="AU52" i="1"/>
  <c r="AU51" i="1"/>
  <c r="AU50" i="1"/>
  <c r="AU49" i="1"/>
  <c r="AU48" i="1"/>
  <c r="AU47" i="1"/>
  <c r="AL47" i="1"/>
  <c r="AE47" i="1"/>
  <c r="X47" i="1"/>
  <c r="AU46" i="1"/>
  <c r="AR46" i="1"/>
  <c r="AU45" i="1"/>
  <c r="AU44" i="1"/>
  <c r="AU43" i="1"/>
  <c r="AC43" i="1"/>
  <c r="S43" i="1"/>
  <c r="I44" i="1" s="1"/>
  <c r="AU42" i="1"/>
  <c r="AC42" i="1"/>
  <c r="S42" i="1"/>
  <c r="AU41" i="1"/>
  <c r="AR41" i="1"/>
  <c r="AC41" i="1"/>
  <c r="S41" i="1"/>
  <c r="U40" i="1"/>
  <c r="V40" i="1" s="1"/>
  <c r="W40" i="1" s="1"/>
  <c r="X40" i="1" s="1"/>
  <c r="Y40" i="1" s="1"/>
  <c r="Z40" i="1" s="1"/>
  <c r="AB40" i="1" s="1"/>
  <c r="AC40" i="1" s="1"/>
  <c r="AD40" i="1" s="1"/>
  <c r="AE40" i="1" s="1"/>
  <c r="AF40" i="1" s="1"/>
  <c r="AG40" i="1" s="1"/>
  <c r="AI40" i="1" s="1"/>
  <c r="AJ40" i="1" s="1"/>
  <c r="AK40" i="1" s="1"/>
  <c r="AL40" i="1" s="1"/>
  <c r="AM40" i="1" s="1"/>
  <c r="AN40" i="1" s="1"/>
  <c r="AP40" i="1" s="1"/>
  <c r="AQ40" i="1" s="1"/>
  <c r="AR40" i="1" s="1"/>
  <c r="AJ33" i="1"/>
  <c r="AC33" i="1"/>
  <c r="V33" i="1"/>
  <c r="AJ32" i="1"/>
  <c r="AC32" i="1"/>
  <c r="V32" i="1"/>
  <c r="AJ30" i="1"/>
  <c r="AC30" i="1"/>
  <c r="V30" i="1"/>
  <c r="AJ29" i="1"/>
  <c r="AC29" i="1"/>
  <c r="V29" i="1"/>
  <c r="AJ28" i="1"/>
  <c r="AC28" i="1"/>
  <c r="V28" i="1"/>
  <c r="AJ27" i="1"/>
  <c r="AC27" i="1"/>
  <c r="V27" i="1"/>
  <c r="S25" i="1"/>
  <c r="S24" i="1"/>
  <c r="AE16" i="1"/>
  <c r="AU13" i="1"/>
  <c r="AU12" i="1"/>
  <c r="AU11" i="1"/>
  <c r="AU10" i="1"/>
  <c r="AU9" i="1"/>
  <c r="AU8" i="1"/>
  <c r="AL8" i="1"/>
  <c r="AE8" i="1"/>
  <c r="X8" i="1"/>
  <c r="AU7" i="1"/>
  <c r="AR7" i="1"/>
  <c r="AU6" i="1"/>
  <c r="AU5" i="1"/>
  <c r="AU4" i="1"/>
  <c r="AC4" i="1"/>
  <c r="S4" i="1"/>
  <c r="I5" i="1" s="1"/>
  <c r="AU3" i="1"/>
  <c r="AC3" i="1"/>
  <c r="S3" i="1"/>
  <c r="AU2" i="1"/>
  <c r="AR2" i="1"/>
  <c r="AC2" i="1"/>
  <c r="S2" i="1"/>
  <c r="AS7" i="1"/>
  <c r="AS46" i="1"/>
  <c r="J6" i="1" l="1"/>
  <c r="S5" i="1"/>
  <c r="J45" i="1"/>
  <c r="S44" i="1"/>
  <c r="S45" i="1" l="1"/>
  <c r="K46" i="1"/>
  <c r="S46" i="1" s="1"/>
  <c r="S6" i="1"/>
  <c r="K7" i="1"/>
  <c r="S7" i="1" s="1"/>
</calcChain>
</file>

<file path=xl/sharedStrings.xml><?xml version="1.0" encoding="utf-8"?>
<sst xmlns="http://schemas.openxmlformats.org/spreadsheetml/2006/main" count="155" uniqueCount="66">
  <si>
    <t>Flag_Row_Size</t>
  </si>
  <si>
    <t>Наименование тарифа</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</si>
  <si>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</si>
  <si>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</si>
  <si>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Наименование централизованной системы водоотведения</t>
  </si>
  <si>
    <t>Указывается наименование централизованной системы водоотведения при наличии дифференциации тарифа по централизованным системам водоотведения._x000D_
В случае дифференциации тарифов по централизованным системам водоотведения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</si>
  <si>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</si>
  <si>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наличии)._x000D_
Дифференциация тарифа осуществляется в соответствии с законодательством в сфере водоснабжения и водоотведения._x000D_
В случае дифференциации тарифов по дополнительным признакам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</si>
  <si>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</si>
  <si>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</si>
  <si>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по группам потребителей информация по ним указывается в отдельных строках.</t>
  </si>
  <si>
    <t>да</t>
  </si>
  <si>
    <t>Добавить значение признака дифференциации</t>
  </si>
  <si>
    <t>В случае наличия нескольких значений признака дифференциации тарифов информация по ним указывается в отдельных строках._x000D_
В случае дифференциации тарифов по периодам действия тарифа информация по ним указывается в отдельных колонках.</t>
  </si>
  <si>
    <t>Добавить группу потребителей</t>
  </si>
  <si>
    <t>Добавить наименование признака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</si>
  <si>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</si>
  <si>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</si>
  <si>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</si>
  <si>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</si>
  <si>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</si>
  <si>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</si>
  <si>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</si>
  <si>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</si>
  <si>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</si>
  <si>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</si>
  <si>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</si>
  <si>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</si>
  <si>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</si>
  <si>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</si>
  <si>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</si>
  <si>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</si>
  <si>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</si>
  <si>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</si>
  <si>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</si>
  <si>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</si>
  <si>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</si>
  <si>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</si>
  <si>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</si>
  <si>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t>
  </si>
  <si>
    <t>Двухставочный тариф</t>
  </si>
  <si>
    <t>Срок действия</t>
  </si>
  <si>
    <t>ID_TER</t>
  </si>
  <si>
    <t>ID_CS</t>
  </si>
  <si>
    <t>ID_IST_TE</t>
  </si>
  <si>
    <t>NUM_NTAR</t>
  </si>
  <si>
    <t>NUM_TER</t>
  </si>
  <si>
    <t>NUM_CS</t>
  </si>
  <si>
    <t>NUM_FLAG_DIFF</t>
  </si>
  <si>
    <t>NUM_GC</t>
  </si>
  <si>
    <t>NUM_DATA_DIFF</t>
  </si>
  <si>
    <t>одноставочный тариф,_x000D_
руб./куб. м</t>
  </si>
  <si>
    <t>ставка платы за объем _x000D_
принятых сточных вод,_x000D_
руб./куб. м</t>
  </si>
  <si>
    <t>ставка платы за содержание мощности,_x000D_
руб./куб. м в час</t>
  </si>
  <si>
    <t>дата начала</t>
  </si>
  <si>
    <t>дата окончания</t>
  </si>
  <si>
    <t>1</t>
  </si>
  <si>
    <t>2</t>
  </si>
  <si>
    <t>pt_ntar_17</t>
  </si>
  <si>
    <t>pt_ter_17</t>
  </si>
  <si>
    <t>pt_cs_17</t>
  </si>
  <si>
    <t>pt_ist_te_17</t>
  </si>
  <si>
    <t>без признака дифференциации</t>
  </si>
  <si>
    <t>без дифференциации</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</si>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</sst>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0">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9"/>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
      <patternFill patternType="lightDown">
        <fgColor rgb="FFC0C0C0"/>
      </patternFill>
    </fill>
  </fills>
  <borders count="14">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right/>
      <top style="thin">
        <color rgb="FFC0C0C0"/>
      </top>
      <bottom/>
      <diagonal/>
    </border>
    <border>
      <left/>
      <right/>
      <top/>
      <bottom style="thin">
        <color rgb="FFC0C0C0"/>
      </bottom>
      <diagonal/>
    </border>
    <border>
      <left style="thin">
        <color rgb="FFC0C0C0"/>
      </left>
      <right style="thin">
        <color rgb="FFC0C0C0"/>
      </right>
      <top/>
      <bottom/>
      <diagonal/>
    </border>
  </borders>
  <cellStyleXfs count="1">
    <xf numFmtId="49" fontId="0" fillId="0" borderId="0" applyFill="0" applyBorder="0">
      <alignment vertical="top"/>
    </xf>
  </cellStyleXfs>
  <cellXfs count="139">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5" fillId="0" borderId="6" xfId="0" applyNumberFormat="1" applyFont="1" applyBorder="1" applyAlignment="1">
      <alignment vertical="top" wrapText="1"/>
    </xf>
    <xf numFmtId="49" fontId="2" fillId="4" borderId="1" xfId="0" applyNumberFormat="1" applyFont="1" applyFill="1" applyBorder="1" applyAlignment="1" applyProtection="1">
      <alignment horizontal="left" vertical="center" wrapText="1" indent="6"/>
      <protection locked="0"/>
    </xf>
    <xf numFmtId="4" fontId="2" fillId="4" borderId="1" xfId="0"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4" fontId="2" fillId="0" borderId="7"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4" fontId="2" fillId="0" borderId="1" xfId="0" applyNumberFormat="1" applyFont="1" applyBorder="1" applyAlignment="1">
      <alignment horizontal="right" vertical="center" wrapText="1"/>
    </xf>
    <xf numFmtId="4" fontId="4" fillId="0" borderId="1" xfId="0" applyNumberFormat="1" applyFont="1" applyBorder="1" applyAlignment="1">
      <alignment horizontal="center" vertical="center" wrapText="1"/>
    </xf>
    <xf numFmtId="4" fontId="2" fillId="0" borderId="9" xfId="0" applyNumberFormat="1" applyFont="1" applyBorder="1" applyAlignment="1">
      <alignment horizontal="right" vertical="center"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5"/>
    </xf>
    <xf numFmtId="49" fontId="2"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left" vertical="center" indent="4"/>
    </xf>
    <xf numFmtId="49" fontId="0" fillId="7" borderId="4"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3"/>
    </xf>
    <xf numFmtId="49" fontId="0" fillId="7" borderId="5" xfId="0" applyNumberFormat="1" applyFont="1" applyFill="1" applyBorder="1" applyAlignment="1">
      <alignment horizontal="center" vertical="center" wrapText="1"/>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lignment vertical="top"/>
    </xf>
    <xf numFmtId="49" fontId="10" fillId="0" borderId="0" xfId="0" applyNumberFormat="1" applyFont="1">
      <alignment vertical="top"/>
    </xf>
    <xf numFmtId="49" fontId="11" fillId="0" borderId="0" xfId="0" applyNumberFormat="1" applyFont="1" applyAlignment="1">
      <alignment horizontal="left" vertical="center"/>
    </xf>
    <xf numFmtId="49" fontId="4" fillId="0" borderId="0" xfId="0" applyNumberFormat="1" applyFont="1" applyAlignment="1">
      <alignment horizontal="left" vertical="center" indent="1"/>
    </xf>
    <xf numFmtId="49" fontId="4" fillId="0" borderId="0" xfId="0" applyNumberFormat="1" applyFont="1" applyAlignment="1">
      <alignment horizontal="center" vertical="center" wrapTex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3"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14" fillId="0" borderId="0" xfId="0" applyNumberFormat="1" applyFont="1" applyAlignment="1">
      <alignment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15"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0" borderId="4" xfId="0" applyNumberFormat="1" applyFont="1" applyBorder="1" applyAlignment="1">
      <alignment vertical="center"/>
    </xf>
    <xf numFmtId="0" fontId="16" fillId="0" borderId="0" xfId="0" applyNumberFormat="1" applyFont="1" applyAlignment="1">
      <alignment vertical="center"/>
    </xf>
    <xf numFmtId="0" fontId="2" fillId="0" borderId="0" xfId="0" applyNumberFormat="1" applyFont="1" applyAlignment="1">
      <alignment horizontal="right" vertical="center" wrapText="1"/>
    </xf>
    <xf numFmtId="0" fontId="2" fillId="2" borderId="12" xfId="0" applyNumberFormat="1" applyFont="1" applyFill="1" applyBorder="1" applyAlignment="1">
      <alignment vertical="center" wrapText="1"/>
    </xf>
    <xf numFmtId="0" fontId="2" fillId="0" borderId="6" xfId="0" applyNumberFormat="1" applyFont="1" applyBorder="1" applyAlignment="1">
      <alignment vertical="center" wrapText="1"/>
    </xf>
    <xf numFmtId="0" fontId="2" fillId="0" borderId="13"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2" fillId="0" borderId="8" xfId="0" applyNumberFormat="1" applyFont="1" applyBorder="1" applyAlignment="1">
      <alignment vertical="center" wrapText="1"/>
    </xf>
    <xf numFmtId="0" fontId="0" fillId="0" borderId="1" xfId="0" applyNumberFormat="1" applyFont="1" applyBorder="1" applyAlignment="1">
      <alignment horizontal="center" vertical="center" wrapText="1"/>
    </xf>
    <xf numFmtId="49" fontId="17" fillId="0" borderId="0" xfId="0" applyNumberFormat="1" applyFont="1" applyAlignment="1">
      <alignment vertical="center" wrapText="1"/>
    </xf>
    <xf numFmtId="0" fontId="18"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9" fillId="2" borderId="11" xfId="0" applyNumberFormat="1" applyFont="1" applyFill="1" applyBorder="1" applyAlignment="1">
      <alignment horizontal="left" vertical="center" wrapText="1"/>
    </xf>
    <xf numFmtId="49" fontId="19" fillId="2" borderId="11"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7" fillId="0" borderId="0" xfId="0" applyNumberFormat="1" applyFont="1" applyAlignment="1">
      <alignment vertical="center" wrapText="1"/>
    </xf>
    <xf numFmtId="0" fontId="2" fillId="0" borderId="0" xfId="0" applyNumberFormat="1" applyFont="1" applyAlignment="1">
      <alignment horizontal="right" vertical="top" wrapText="1"/>
    </xf>
    <xf numFmtId="0" fontId="1" fillId="0" borderId="1" xfId="0" applyNumberFormat="1" applyFont="1" applyBorder="1" applyAlignment="1">
      <alignment horizontal="center" vertical="center"/>
    </xf>
    <xf numFmtId="0" fontId="1" fillId="0" borderId="3" xfId="0" applyNumberFormat="1" applyFont="1" applyBorder="1" applyAlignment="1">
      <alignment horizontal="center"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2" fillId="4" borderId="3" xfId="0" applyNumberFormat="1" applyFont="1" applyFill="1" applyBorder="1" applyAlignment="1" applyProtection="1">
      <alignment horizontal="left" vertical="center" wrapText="1"/>
      <protection locked="0"/>
    </xf>
    <xf numFmtId="0" fontId="2" fillId="4" borderId="4" xfId="0" applyNumberFormat="1" applyFont="1" applyFill="1" applyBorder="1" applyAlignment="1" applyProtection="1">
      <alignment horizontal="left" vertical="center" wrapText="1"/>
      <protection locked="0"/>
    </xf>
    <xf numFmtId="0" fontId="2" fillId="4" borderId="5"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5" xfId="0" applyNumberFormat="1" applyFont="1" applyFill="1" applyBorder="1" applyAlignment="1" applyProtection="1">
      <alignment horizontal="left" vertical="center" wrapText="1"/>
      <protection locked="0"/>
    </xf>
    <xf numFmtId="0" fontId="2" fillId="5" borderId="3" xfId="0" applyNumberFormat="1" applyFont="1" applyFill="1" applyBorder="1" applyAlignment="1">
      <alignment horizontal="left" vertical="center" wrapText="1"/>
    </xf>
    <xf numFmtId="0" fontId="2" fillId="5" borderId="4" xfId="0" applyNumberFormat="1" applyFont="1" applyFill="1" applyBorder="1" applyAlignment="1">
      <alignment horizontal="left" vertical="center" wrapText="1"/>
    </xf>
    <xf numFmtId="0" fontId="2" fillId="5" borderId="5" xfId="0" applyNumberFormat="1" applyFont="1" applyFill="1" applyBorder="1" applyAlignment="1">
      <alignment horizontal="left" vertical="center" wrapText="1"/>
    </xf>
    <xf numFmtId="165" fontId="0" fillId="6" borderId="1" xfId="0" applyNumberFormat="1" applyFont="1" applyFill="1" applyBorder="1" applyAlignment="1" applyProtection="1">
      <alignment horizontal="center" vertical="center" wrapText="1"/>
      <protection locked="0"/>
    </xf>
    <xf numFmtId="49" fontId="0" fillId="6"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lignment horizontal="center" vertical="center" wrapText="1"/>
    </xf>
    <xf numFmtId="0" fontId="5" fillId="0" borderId="1" xfId="0" applyNumberFormat="1" applyFont="1" applyBorder="1" applyAlignment="1">
      <alignment horizontal="left" vertical="top" wrapText="1"/>
    </xf>
    <xf numFmtId="165" fontId="0" fillId="6" borderId="6" xfId="0" applyNumberFormat="1" applyFont="1" applyFill="1" applyBorder="1" applyAlignment="1" applyProtection="1">
      <alignment horizontal="center" vertical="center" wrapText="1"/>
      <protection locked="0"/>
    </xf>
    <xf numFmtId="49" fontId="0" fillId="6" borderId="8" xfId="0" applyNumberFormat="1" applyFont="1" applyFill="1" applyBorder="1" applyAlignment="1" applyProtection="1">
      <alignment horizontal="center" vertical="center" wrapText="1"/>
      <protection locked="0"/>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0" fillId="2" borderId="1" xfId="0" applyNumberFormat="1" applyFont="1" applyFill="1" applyBorder="1" applyAlignment="1">
      <alignment horizontal="right" vertical="center" wrapText="1" indent="1"/>
    </xf>
    <xf numFmtId="0" fontId="2" fillId="3" borderId="1" xfId="0" applyNumberFormat="1" applyFont="1" applyFill="1" applyBorder="1" applyAlignment="1">
      <alignment horizontal="left" vertical="center" wrapText="1" indent="1"/>
    </xf>
    <xf numFmtId="165" fontId="2" fillId="3" borderId="1" xfId="0" applyNumberFormat="1" applyFont="1" applyFill="1" applyBorder="1" applyAlignment="1">
      <alignment horizontal="left" vertical="center" wrapText="1" inden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49" fontId="9" fillId="7" borderId="13" xfId="0" applyNumberFormat="1" applyFont="1" applyFill="1" applyBorder="1" applyAlignment="1">
      <alignment horizontal="center" vertical="center" textRotation="90" wrapText="1"/>
    </xf>
    <xf numFmtId="49" fontId="9" fillId="7" borderId="8" xfId="0" applyNumberFormat="1" applyFont="1" applyFill="1" applyBorder="1" applyAlignment="1">
      <alignment horizontal="center" vertical="center" textRotation="90"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19" fillId="2" borderId="11" xfId="0" applyNumberFormat="1" applyFont="1" applyFill="1" applyBorder="1" applyAlignment="1">
      <alignment horizontal="center" vertical="center" wrapText="1"/>
    </xf>
    <xf numFmtId="0" fontId="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2;&#1054;/PP108.OPEN.INFO.REQUEST.VOTV.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PP108.OPEN.INFO.REQUEST.VOTV.EIAS</v>
          </cell>
        </row>
        <row r="3">
          <cell r="B3" t="str">
            <v>Версия отчёта: 1.1.1</v>
          </cell>
        </row>
      </sheetData>
      <sheetData sheetId="1">
        <row r="7">
          <cell r="F7" t="str">
            <v>Ханты-Мансийский автономный округ</v>
          </cell>
        </row>
        <row r="11">
          <cell r="F11">
            <v>44927</v>
          </cell>
        </row>
        <row r="12">
          <cell r="F12">
            <v>46752</v>
          </cell>
        </row>
        <row r="13">
          <cell r="F13" t="str">
            <v/>
          </cell>
        </row>
        <row r="19">
          <cell r="F19">
            <v>46388</v>
          </cell>
        </row>
        <row r="21">
          <cell r="F21">
            <v>44676</v>
          </cell>
        </row>
        <row r="22">
          <cell r="F22" t="str">
            <v>933</v>
          </cell>
        </row>
        <row r="26">
          <cell r="F26">
            <v>46140</v>
          </cell>
        </row>
        <row r="27">
          <cell r="F27" t="str">
            <v>652</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Тариф на водоотведение (прием, транспортировка и очистка сточных вод)</v>
          </cell>
          <cell r="AK121" t="str">
            <v>без дифференциации</v>
          </cell>
          <cell r="AL121" t="str">
            <v>без дифференциации</v>
          </cell>
          <cell r="AM121" t="str">
            <v>без дифференциации</v>
          </cell>
          <cell r="AN121">
            <v>1</v>
          </cell>
          <cell r="AO121" t="str">
            <v>1.1</v>
          </cell>
          <cell r="AP121" t="str">
            <v>1.1.1</v>
          </cell>
          <cell r="AQ121" t="str">
            <v>1.1.1.1</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75">
          <cell r="K75"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52</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VOTV</v>
          </cell>
          <cell r="F36" t="str">
            <v>водоотведения</v>
          </cell>
          <cell r="G36" t="str">
            <v>водоотведение</v>
          </cell>
        </row>
        <row r="44">
          <cell r="G44">
            <v>2026</v>
          </cell>
        </row>
        <row r="45">
          <cell r="E45" t="str">
            <v>R</v>
          </cell>
          <cell r="J45"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(водоотведения)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водоотведения, а также о регистрации и ходе реализации заявок о подключении к централизованной системе водоотведения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водоотведения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водоотведения</v>
          </cell>
        </row>
        <row r="51">
          <cell r="F51" t="str">
            <v>R</v>
          </cell>
          <cell r="G51" t="str">
            <v>01.01.2023</v>
          </cell>
          <cell r="H51" t="str">
            <v>31.12.2027</v>
          </cell>
          <cell r="I51" t="b">
            <v>0</v>
          </cell>
          <cell r="J51"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01.01.2023</v>
          </cell>
          <cell r="H52" t="str">
            <v>31.12.2027</v>
          </cell>
          <cell r="I52" t="b">
            <v>0</v>
          </cell>
          <cell r="J52" t="str">
            <v>Показатели, подлежащие раскрытию в сфере водоотведения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row>
        <row r="4">
          <cell r="C4" t="str">
            <v>Форма 1. Информация об организации, осуществляющей водоотведение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водоотведение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row>
        <row r="31">
          <cell r="C31" t="str">
            <v>Форма 1. Информация об организации, осуществляющей водоотведение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водоотведение (общая информация)</v>
          </cell>
        </row>
        <row r="32">
          <cell r="C32" t="str">
            <v>Форма 7. Информация об инвестиционных программах организации водоотведения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водоотведения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водоотведения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водоотведения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водоотведения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6">
          <cell r="N16" t="str">
            <v>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публикуется в отношении каждой централизованной системы водоотведения в отдельных строках.</v>
          </cell>
        </row>
        <row r="18">
          <cell r="L18">
            <v>1</v>
          </cell>
          <cell r="M18" t="str">
            <v>Выручка от регулируемых видов деятельности в сфере водоотведения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водоотведения,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услуг по приему, транспортировке и очистке сточных вод другими организациями</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 в том числе:</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водоотведения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водоотведения,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водоотведения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7</v>
          </cell>
          <cell r="M75" t="str">
            <v>Объём сточных вод, принятых от потребителей</v>
          </cell>
          <cell r="N75" t="str">
            <v/>
          </cell>
          <cell r="R75" t="str">
            <v>7</v>
          </cell>
          <cell r="W75" t="str">
            <v>Объём сточных вод, принятых от потребителей</v>
          </cell>
        </row>
        <row r="76">
          <cell r="L76" t="str">
            <v>8</v>
          </cell>
          <cell r="M76" t="str">
            <v>Объём сточных вод, принятых от других регулируемых организаций, осуществляющих водоотведение и (или) очистку сточных вод</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9</v>
          </cell>
          <cell r="M77" t="str">
            <v>Объём сточных вод, пропущенных через очистные сооружения</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10</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водоотведения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4189714</v>
          </cell>
          <cell r="B2" t="str">
            <v>Водоотведение</v>
          </cell>
        </row>
        <row r="3">
          <cell r="A3" t="str">
            <v>4189713</v>
          </cell>
          <cell r="B3" t="str">
            <v>Транспортировка</v>
          </cell>
        </row>
        <row r="4">
          <cell r="A4" t="str">
            <v>4189712</v>
          </cell>
          <cell r="B4" t="str">
            <v>Подключение (технологическое присоединение) к централизованной системе водоотведения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X58"/>
  <sheetViews>
    <sheetView showGridLines="0" tabSelected="1" topLeftCell="P23" zoomScale="90" workbookViewId="0">
      <selection activeCell="AO48" sqref="AO48"/>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4.140625" style="1" hidden="1" customWidth="1"/>
    <col min="10" max="10" width="9.85546875" style="1" hidden="1" customWidth="1"/>
    <col min="11" max="11" width="14.710937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5" style="7" customWidth="1"/>
    <col min="21" max="21" width="0.140625" style="7" customWidth="1"/>
    <col min="22" max="24" width="24.7109375" style="7" hidden="1" customWidth="1"/>
    <col min="25" max="25" width="11.7109375" style="7" hidden="1" customWidth="1"/>
    <col min="26" max="26" width="3.7109375" style="7" hidden="1" customWidth="1"/>
    <col min="27" max="27" width="11.7109375" style="7" hidden="1" customWidth="1"/>
    <col min="28" max="28" width="8.5703125" style="7" hidden="1" customWidth="1"/>
    <col min="29" max="29" width="24.7109375" style="7" customWidth="1"/>
    <col min="30" max="31" width="24" style="7" customWidth="1"/>
    <col min="32" max="32" width="11" style="7" customWidth="1"/>
    <col min="33" max="33" width="3.7109375" style="7" customWidth="1"/>
    <col min="34" max="34" width="11" style="7" customWidth="1"/>
    <col min="35" max="35" width="8.5703125" style="7" customWidth="1"/>
    <col min="36" max="42" width="10.5703125" style="9"/>
    <col min="43" max="43" width="4" style="7" customWidth="1"/>
    <col min="44" max="44" width="115" style="7" customWidth="1"/>
    <col min="45" max="49" width="10" style="8" customWidth="1"/>
    <col min="50" max="50" width="10.5703125" style="7"/>
    <col min="51" max="16384" width="10.5703125" style="9"/>
  </cols>
  <sheetData>
    <row r="1" spans="1:50" ht="22.5" hidden="1" customHeight="1">
      <c r="AJ1" s="7"/>
      <c r="AK1" s="7"/>
      <c r="AL1" s="7"/>
      <c r="AM1" s="7"/>
      <c r="AN1" s="7"/>
      <c r="AO1" s="7"/>
      <c r="AP1" s="7"/>
      <c r="AX1" s="7" t="s">
        <v>0</v>
      </c>
    </row>
    <row r="2" spans="1:50" ht="23.25" hidden="1" customHeight="1">
      <c r="A2" s="10"/>
      <c r="B2" s="10"/>
      <c r="C2" s="10"/>
      <c r="D2" s="10"/>
      <c r="E2" s="89">
        <v>1</v>
      </c>
      <c r="F2" s="10"/>
      <c r="G2" s="10"/>
      <c r="H2" s="10"/>
      <c r="I2" s="10"/>
      <c r="J2" s="10"/>
      <c r="K2" s="10"/>
      <c r="L2" s="11"/>
      <c r="M2" s="12"/>
      <c r="N2" s="12"/>
      <c r="O2" s="12"/>
      <c r="Q2" s="13"/>
      <c r="R2" s="14"/>
      <c r="S2" s="15" t="e">
        <f>INDEX(PT_DIFFERENTIATION_NUM_NTAR,MATCH(A2,PT_DIFFERENTIATION_NTAR_ID,0))</f>
        <v>#N/A</v>
      </c>
      <c r="T2" s="16" t="s">
        <v>1</v>
      </c>
      <c r="U2" s="17"/>
      <c r="V2" s="91"/>
      <c r="W2" s="92"/>
      <c r="X2" s="92"/>
      <c r="Y2" s="92"/>
      <c r="Z2" s="92"/>
      <c r="AA2" s="92"/>
      <c r="AB2" s="93"/>
      <c r="AC2" s="91" t="e">
        <f>INDEX(PT_DIFFERENTIATION_NTAR,MATCH(A2,PT_DIFFERENTIATION_NTAR_ID,0))</f>
        <v>#N/A</v>
      </c>
      <c r="AD2" s="92"/>
      <c r="AE2" s="92"/>
      <c r="AF2" s="92"/>
      <c r="AG2" s="92"/>
      <c r="AH2" s="92"/>
      <c r="AI2" s="92"/>
      <c r="AJ2" s="91"/>
      <c r="AK2" s="92"/>
      <c r="AL2" s="92"/>
      <c r="AM2" s="92"/>
      <c r="AN2" s="92"/>
      <c r="AO2" s="92"/>
      <c r="AP2" s="93"/>
      <c r="AQ2" s="93"/>
      <c r="AR2" s="18"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v>
      </c>
      <c r="AT2" s="19"/>
      <c r="AU2" s="19" t="str">
        <f t="shared" ref="AU2:AU13" si="0">IF(T2="","",T2)</f>
        <v>Наименование тарифа</v>
      </c>
      <c r="AV2" s="19"/>
      <c r="AW2" s="19"/>
      <c r="AX2" s="7">
        <v>0</v>
      </c>
    </row>
    <row r="3" spans="1:50" ht="23.25" hidden="1" customHeight="1">
      <c r="A3" s="10"/>
      <c r="B3" s="10"/>
      <c r="C3" s="10"/>
      <c r="D3" s="10"/>
      <c r="E3" s="90"/>
      <c r="F3" s="89">
        <v>1</v>
      </c>
      <c r="G3" s="10"/>
      <c r="H3" s="10"/>
      <c r="I3" s="10"/>
      <c r="J3" s="10"/>
      <c r="K3" s="10"/>
      <c r="L3" s="11"/>
      <c r="M3" s="12"/>
      <c r="N3" s="12"/>
      <c r="O3" s="12"/>
      <c r="P3" s="20"/>
      <c r="Q3" s="21"/>
      <c r="R3" s="22"/>
      <c r="S3" s="15" t="e">
        <f>INDEX(PT_DIFFERENTIATION_NUM_TER,MATCH(B3,PT_DIFFERENTIATION_TER_ID,0))</f>
        <v>#N/A</v>
      </c>
      <c r="T3" s="23" t="s">
        <v>2</v>
      </c>
      <c r="U3" s="17"/>
      <c r="V3" s="91"/>
      <c r="W3" s="92"/>
      <c r="X3" s="92"/>
      <c r="Y3" s="92"/>
      <c r="Z3" s="92"/>
      <c r="AA3" s="92"/>
      <c r="AB3" s="93"/>
      <c r="AC3" s="91" t="e">
        <f>INDEX(PT_DIFFERENTIATION_TER,MATCH(B3,PT_DIFFERENTIATION_TER_ID,0))</f>
        <v>#N/A</v>
      </c>
      <c r="AD3" s="92"/>
      <c r="AE3" s="92"/>
      <c r="AF3" s="92"/>
      <c r="AG3" s="92"/>
      <c r="AH3" s="92"/>
      <c r="AI3" s="92"/>
      <c r="AJ3" s="91"/>
      <c r="AK3" s="92"/>
      <c r="AL3" s="92"/>
      <c r="AM3" s="92"/>
      <c r="AN3" s="92"/>
      <c r="AO3" s="92"/>
      <c r="AP3" s="93"/>
      <c r="AQ3" s="93"/>
      <c r="AR3" s="18" t="s">
        <v>3</v>
      </c>
      <c r="AT3" s="19"/>
      <c r="AU3" s="19" t="str">
        <f t="shared" si="0"/>
        <v>Территория действия тарифа</v>
      </c>
      <c r="AV3" s="19"/>
      <c r="AW3" s="19"/>
      <c r="AX3" s="7">
        <v>0</v>
      </c>
    </row>
    <row r="4" spans="1:50" ht="23.25" hidden="1" customHeight="1">
      <c r="A4" s="10"/>
      <c r="B4" s="10"/>
      <c r="C4" s="10"/>
      <c r="D4" s="10"/>
      <c r="E4" s="90"/>
      <c r="F4" s="90"/>
      <c r="G4" s="89">
        <v>1</v>
      </c>
      <c r="H4" s="10"/>
      <c r="I4" s="10"/>
      <c r="J4" s="10"/>
      <c r="K4" s="10"/>
      <c r="L4" s="11"/>
      <c r="M4" s="12"/>
      <c r="N4" s="12"/>
      <c r="O4" s="12"/>
      <c r="P4" s="24"/>
      <c r="Q4" s="21"/>
      <c r="R4" s="22"/>
      <c r="S4" s="15" t="e">
        <f>INDEX(PT_DIFFERENTIATION_NUM_CS,MATCH(C4,PT_DIFFERENTIATION_CS_ID,0))</f>
        <v>#N/A</v>
      </c>
      <c r="T4" s="25" t="s">
        <v>4</v>
      </c>
      <c r="U4" s="17"/>
      <c r="V4" s="91"/>
      <c r="W4" s="92"/>
      <c r="X4" s="92"/>
      <c r="Y4" s="92"/>
      <c r="Z4" s="92"/>
      <c r="AA4" s="92"/>
      <c r="AB4" s="93"/>
      <c r="AC4" s="91" t="e">
        <f>INDEX(PT_DIFFERENTIATION_CS,MATCH(C4,PT_DIFFERENTIATION_CS_ID,0))</f>
        <v>#N/A</v>
      </c>
      <c r="AD4" s="92"/>
      <c r="AE4" s="92"/>
      <c r="AF4" s="92"/>
      <c r="AG4" s="92"/>
      <c r="AH4" s="92"/>
      <c r="AI4" s="92"/>
      <c r="AJ4" s="91"/>
      <c r="AK4" s="92"/>
      <c r="AL4" s="92"/>
      <c r="AM4" s="92"/>
      <c r="AN4" s="92"/>
      <c r="AO4" s="92"/>
      <c r="AP4" s="93"/>
      <c r="AQ4" s="93"/>
      <c r="AR4" s="18" t="s">
        <v>5</v>
      </c>
      <c r="AT4" s="19"/>
      <c r="AU4" s="19" t="str">
        <f t="shared" si="0"/>
        <v>Наименование централизованной системы водоотведения</v>
      </c>
      <c r="AV4" s="19"/>
      <c r="AW4" s="19"/>
      <c r="AX4" s="7">
        <v>0</v>
      </c>
    </row>
    <row r="5" spans="1:50" ht="23.25" hidden="1" customHeight="1">
      <c r="A5" s="10"/>
      <c r="B5" s="10"/>
      <c r="C5" s="10"/>
      <c r="D5" s="10"/>
      <c r="E5" s="90"/>
      <c r="F5" s="90"/>
      <c r="G5" s="90"/>
      <c r="H5" s="90"/>
      <c r="I5" s="94" t="e">
        <f>S4&amp;".1"</f>
        <v>#N/A</v>
      </c>
      <c r="J5" s="10"/>
      <c r="K5" s="10"/>
      <c r="L5" s="11"/>
      <c r="P5" s="96">
        <v>1</v>
      </c>
      <c r="Q5" s="26"/>
      <c r="R5" s="27"/>
      <c r="S5" s="15" t="e">
        <f>$I5</f>
        <v>#N/A</v>
      </c>
      <c r="T5" s="28" t="s">
        <v>6</v>
      </c>
      <c r="U5" s="17"/>
      <c r="V5" s="97"/>
      <c r="W5" s="98"/>
      <c r="X5" s="98"/>
      <c r="Y5" s="98"/>
      <c r="Z5" s="98"/>
      <c r="AA5" s="98"/>
      <c r="AB5" s="99"/>
      <c r="AC5" s="100"/>
      <c r="AD5" s="101"/>
      <c r="AE5" s="101"/>
      <c r="AF5" s="101"/>
      <c r="AG5" s="101"/>
      <c r="AH5" s="101"/>
      <c r="AI5" s="101"/>
      <c r="AJ5" s="97"/>
      <c r="AK5" s="98"/>
      <c r="AL5" s="98"/>
      <c r="AM5" s="98"/>
      <c r="AN5" s="98"/>
      <c r="AO5" s="98"/>
      <c r="AP5" s="99"/>
      <c r="AQ5" s="102"/>
      <c r="AR5" s="18" t="s">
        <v>7</v>
      </c>
      <c r="AT5" s="19"/>
      <c r="AU5" s="19" t="str">
        <f t="shared" si="0"/>
        <v>Наименование признака дифференциации</v>
      </c>
      <c r="AV5" s="19"/>
      <c r="AW5" s="19"/>
      <c r="AX5" s="7">
        <v>0</v>
      </c>
    </row>
    <row r="6" spans="1:50" ht="23.25" hidden="1" customHeight="1">
      <c r="A6" s="10"/>
      <c r="B6" s="10"/>
      <c r="C6" s="10"/>
      <c r="D6" s="10"/>
      <c r="E6" s="90"/>
      <c r="F6" s="90"/>
      <c r="G6" s="90"/>
      <c r="H6" s="90"/>
      <c r="I6" s="95"/>
      <c r="J6" s="94" t="e">
        <f>I5&amp;".1"</f>
        <v>#N/A</v>
      </c>
      <c r="K6" s="10"/>
      <c r="L6" s="11" t="s">
        <v>8</v>
      </c>
      <c r="P6" s="96"/>
      <c r="Q6" s="96">
        <v>1</v>
      </c>
      <c r="R6" s="29"/>
      <c r="S6" s="15" t="e">
        <f>$J6</f>
        <v>#N/A</v>
      </c>
      <c r="T6" s="30" t="s">
        <v>9</v>
      </c>
      <c r="U6" s="17"/>
      <c r="V6" s="103"/>
      <c r="W6" s="104"/>
      <c r="X6" s="104"/>
      <c r="Y6" s="104"/>
      <c r="Z6" s="104"/>
      <c r="AA6" s="104"/>
      <c r="AB6" s="105"/>
      <c r="AC6" s="103"/>
      <c r="AD6" s="104"/>
      <c r="AE6" s="104"/>
      <c r="AF6" s="104"/>
      <c r="AG6" s="104"/>
      <c r="AH6" s="104"/>
      <c r="AI6" s="104"/>
      <c r="AJ6" s="103"/>
      <c r="AK6" s="104"/>
      <c r="AL6" s="104"/>
      <c r="AM6" s="104"/>
      <c r="AN6" s="104"/>
      <c r="AO6" s="104"/>
      <c r="AP6" s="105"/>
      <c r="AQ6" s="105"/>
      <c r="AR6" s="31" t="s">
        <v>10</v>
      </c>
      <c r="AT6" s="19"/>
      <c r="AU6" s="19" t="str">
        <f t="shared" si="0"/>
        <v>Группа потребителей</v>
      </c>
      <c r="AV6" s="19"/>
      <c r="AW6" s="19"/>
      <c r="AX6" s="7">
        <v>0</v>
      </c>
    </row>
    <row r="7" spans="1:50" ht="23.25" hidden="1" customHeight="1">
      <c r="A7" s="10"/>
      <c r="B7" s="10"/>
      <c r="C7" s="10"/>
      <c r="D7" s="10"/>
      <c r="E7" s="90"/>
      <c r="F7" s="90"/>
      <c r="G7" s="90"/>
      <c r="H7" s="90"/>
      <c r="I7" s="95"/>
      <c r="J7" s="95"/>
      <c r="K7" s="94" t="e">
        <f>J6&amp;".1"</f>
        <v>#N/A</v>
      </c>
      <c r="L7" s="11"/>
      <c r="P7" s="96"/>
      <c r="Q7" s="96"/>
      <c r="R7" s="29">
        <v>1</v>
      </c>
      <c r="S7" s="15" t="e">
        <f>$K7</f>
        <v>#N/A</v>
      </c>
      <c r="T7" s="32"/>
      <c r="U7" s="17"/>
      <c r="V7" s="33"/>
      <c r="W7" s="33"/>
      <c r="X7" s="34"/>
      <c r="Y7" s="106"/>
      <c r="Z7" s="108" t="s">
        <v>11</v>
      </c>
      <c r="AA7" s="106"/>
      <c r="AB7" s="108" t="s">
        <v>11</v>
      </c>
      <c r="AC7" s="33"/>
      <c r="AD7" s="33"/>
      <c r="AE7" s="34"/>
      <c r="AF7" s="106"/>
      <c r="AG7" s="108" t="s">
        <v>11</v>
      </c>
      <c r="AH7" s="110"/>
      <c r="AI7" s="108" t="s">
        <v>11</v>
      </c>
      <c r="AJ7" s="33"/>
      <c r="AK7" s="33"/>
      <c r="AL7" s="34"/>
      <c r="AM7" s="106"/>
      <c r="AN7" s="108" t="s">
        <v>11</v>
      </c>
      <c r="AO7" s="106"/>
      <c r="AP7" s="108" t="s">
        <v>11</v>
      </c>
      <c r="AQ7" s="35"/>
      <c r="AR7" s="109"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AS7" s="8" t="e">
        <f ca="1">STRCHECKDATE(V8:AQ8)</f>
        <v>#NAME?</v>
      </c>
      <c r="AT7" s="19"/>
      <c r="AU7" s="19" t="str">
        <f t="shared" si="0"/>
        <v/>
      </c>
      <c r="AV7" s="19"/>
      <c r="AW7" s="19"/>
      <c r="AX7" s="7">
        <v>0</v>
      </c>
    </row>
    <row r="8" spans="1:50" ht="14.25" hidden="1" customHeight="1">
      <c r="A8" s="10"/>
      <c r="B8" s="10"/>
      <c r="C8" s="10"/>
      <c r="D8" s="10"/>
      <c r="E8" s="90"/>
      <c r="F8" s="90"/>
      <c r="G8" s="90"/>
      <c r="H8" s="90"/>
      <c r="I8" s="95"/>
      <c r="J8" s="95"/>
      <c r="K8" s="94"/>
      <c r="L8" s="11"/>
      <c r="P8" s="96"/>
      <c r="Q8" s="96"/>
      <c r="R8" s="29"/>
      <c r="S8" s="36"/>
      <c r="T8" s="17"/>
      <c r="U8" s="17"/>
      <c r="V8" s="37"/>
      <c r="W8" s="37"/>
      <c r="X8" s="38" t="str">
        <f>Y7&amp;"-"&amp;AA7</f>
        <v>-</v>
      </c>
      <c r="Y8" s="107"/>
      <c r="Z8" s="108"/>
      <c r="AA8" s="107"/>
      <c r="AB8" s="108"/>
      <c r="AC8" s="37"/>
      <c r="AD8" s="37"/>
      <c r="AE8" s="38" t="str">
        <f>AF7&amp;"-"&amp;AH7</f>
        <v>-</v>
      </c>
      <c r="AF8" s="107"/>
      <c r="AG8" s="108"/>
      <c r="AH8" s="111"/>
      <c r="AI8" s="108"/>
      <c r="AJ8" s="37"/>
      <c r="AK8" s="37"/>
      <c r="AL8" s="38" t="str">
        <f>AM7&amp;"-"&amp;AO7</f>
        <v>-</v>
      </c>
      <c r="AM8" s="107"/>
      <c r="AN8" s="108"/>
      <c r="AO8" s="107"/>
      <c r="AP8" s="108"/>
      <c r="AQ8" s="39"/>
      <c r="AR8" s="109"/>
      <c r="AT8" s="19"/>
      <c r="AU8" s="19" t="str">
        <f t="shared" si="0"/>
        <v/>
      </c>
      <c r="AV8" s="19"/>
      <c r="AW8" s="19"/>
      <c r="AX8" s="7">
        <v>0</v>
      </c>
    </row>
    <row r="9" spans="1:50" ht="21" hidden="1" customHeight="1">
      <c r="A9" s="10"/>
      <c r="B9" s="10"/>
      <c r="C9" s="10"/>
      <c r="D9" s="10"/>
      <c r="E9" s="90"/>
      <c r="F9" s="90"/>
      <c r="G9" s="90"/>
      <c r="H9" s="90"/>
      <c r="I9" s="95"/>
      <c r="J9" s="94"/>
      <c r="K9" s="10"/>
      <c r="L9" s="11"/>
      <c r="P9" s="96"/>
      <c r="Q9" s="96"/>
      <c r="R9" s="27"/>
      <c r="S9" s="40"/>
      <c r="T9" s="41" t="s">
        <v>12</v>
      </c>
      <c r="U9" s="42"/>
      <c r="V9" s="42"/>
      <c r="W9" s="42"/>
      <c r="X9" s="42"/>
      <c r="Y9" s="42"/>
      <c r="Z9" s="42"/>
      <c r="AA9" s="42"/>
      <c r="AB9" s="42"/>
      <c r="AC9" s="42"/>
      <c r="AD9" s="42"/>
      <c r="AE9" s="42"/>
      <c r="AF9" s="42"/>
      <c r="AG9" s="42"/>
      <c r="AH9" s="42"/>
      <c r="AI9" s="42"/>
      <c r="AJ9" s="42"/>
      <c r="AK9" s="42"/>
      <c r="AL9" s="42"/>
      <c r="AM9" s="42"/>
      <c r="AN9" s="42"/>
      <c r="AO9" s="42"/>
      <c r="AP9" s="42"/>
      <c r="AQ9" s="42"/>
      <c r="AR9" s="18" t="s">
        <v>13</v>
      </c>
      <c r="AT9" s="19"/>
      <c r="AU9" s="19" t="str">
        <f t="shared" si="0"/>
        <v>Добавить значение признака дифференциации</v>
      </c>
      <c r="AV9" s="19"/>
      <c r="AW9" s="19"/>
      <c r="AX9" s="7">
        <v>0</v>
      </c>
    </row>
    <row r="10" spans="1:50" ht="21" hidden="1" customHeight="1">
      <c r="A10" s="10"/>
      <c r="B10" s="10"/>
      <c r="C10" s="10"/>
      <c r="D10" s="10"/>
      <c r="E10" s="90"/>
      <c r="F10" s="90"/>
      <c r="G10" s="90"/>
      <c r="H10" s="90"/>
      <c r="I10" s="94"/>
      <c r="J10" s="10"/>
      <c r="K10" s="10"/>
      <c r="L10" s="11"/>
      <c r="P10" s="96"/>
      <c r="Q10" s="26"/>
      <c r="R10" s="27"/>
      <c r="S10" s="40"/>
      <c r="T10" s="43" t="s">
        <v>14</v>
      </c>
      <c r="U10" s="42"/>
      <c r="V10" s="42"/>
      <c r="W10" s="42"/>
      <c r="X10" s="42"/>
      <c r="Y10" s="42"/>
      <c r="Z10" s="42"/>
      <c r="AA10" s="42"/>
      <c r="AB10" s="44"/>
      <c r="AC10" s="42"/>
      <c r="AD10" s="42"/>
      <c r="AE10" s="42"/>
      <c r="AF10" s="42"/>
      <c r="AG10" s="42"/>
      <c r="AH10" s="42"/>
      <c r="AI10" s="44"/>
      <c r="AJ10" s="42"/>
      <c r="AK10" s="42"/>
      <c r="AL10" s="42"/>
      <c r="AM10" s="42"/>
      <c r="AN10" s="42"/>
      <c r="AO10" s="42"/>
      <c r="AP10" s="44"/>
      <c r="AQ10" s="42"/>
      <c r="AR10" s="45"/>
      <c r="AT10" s="19"/>
      <c r="AU10" s="19" t="str">
        <f t="shared" si="0"/>
        <v>Добавить группу потребителей</v>
      </c>
      <c r="AV10" s="19"/>
      <c r="AW10" s="19"/>
      <c r="AX10" s="7">
        <v>0</v>
      </c>
    </row>
    <row r="11" spans="1:50" ht="21" hidden="1" customHeight="1">
      <c r="A11" s="10"/>
      <c r="B11" s="10"/>
      <c r="C11" s="10"/>
      <c r="D11" s="10"/>
      <c r="E11" s="90"/>
      <c r="F11" s="90"/>
      <c r="G11" s="90"/>
      <c r="H11" s="89"/>
      <c r="I11" s="10"/>
      <c r="J11" s="10"/>
      <c r="K11" s="10"/>
      <c r="L11" s="11"/>
      <c r="M11" s="12"/>
      <c r="N11" s="12"/>
      <c r="O11" s="1"/>
      <c r="P11" s="13"/>
      <c r="Q11" s="46"/>
      <c r="R11" s="14"/>
      <c r="S11" s="40"/>
      <c r="T11" s="47" t="s">
        <v>15</v>
      </c>
      <c r="U11" s="42"/>
      <c r="V11" s="42"/>
      <c r="W11" s="42"/>
      <c r="X11" s="42"/>
      <c r="Y11" s="42"/>
      <c r="Z11" s="42"/>
      <c r="AA11" s="42"/>
      <c r="AB11" s="44"/>
      <c r="AC11" s="42"/>
      <c r="AD11" s="42"/>
      <c r="AE11" s="42"/>
      <c r="AF11" s="42"/>
      <c r="AG11" s="42"/>
      <c r="AH11" s="42"/>
      <c r="AI11" s="44"/>
      <c r="AJ11" s="42"/>
      <c r="AK11" s="42"/>
      <c r="AL11" s="42"/>
      <c r="AM11" s="42"/>
      <c r="AN11" s="42"/>
      <c r="AO11" s="42"/>
      <c r="AP11" s="44"/>
      <c r="AQ11" s="42"/>
      <c r="AR11" s="48"/>
      <c r="AT11" s="19"/>
      <c r="AU11" s="19" t="str">
        <f t="shared" si="0"/>
        <v>Добавить наименование признака дифференциации</v>
      </c>
      <c r="AV11" s="19"/>
      <c r="AW11" s="19"/>
      <c r="AX11" s="7">
        <v>0</v>
      </c>
    </row>
    <row r="12" spans="1:50" s="8" customFormat="1" ht="14.25" hidden="1" customHeight="1">
      <c r="A12" s="49"/>
      <c r="B12" s="49"/>
      <c r="C12" s="49"/>
      <c r="D12" s="49"/>
      <c r="E12" s="90"/>
      <c r="F12" s="89"/>
      <c r="G12" s="49"/>
      <c r="H12" s="49"/>
      <c r="I12" s="49"/>
      <c r="J12" s="49"/>
      <c r="K12" s="49"/>
      <c r="L12" s="50"/>
      <c r="M12" s="51"/>
      <c r="N12" s="51"/>
      <c r="P12" s="52"/>
      <c r="Q12" s="53"/>
      <c r="R12" s="52"/>
      <c r="S12" s="54"/>
      <c r="T12" s="55" t="s">
        <v>16</v>
      </c>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T12" s="19"/>
      <c r="AU12" s="19" t="str">
        <f t="shared" si="0"/>
        <v>Добавить централизованную систему для дифференциации</v>
      </c>
      <c r="AV12" s="19"/>
      <c r="AW12" s="19"/>
      <c r="AX12" s="8">
        <v>0</v>
      </c>
    </row>
    <row r="13" spans="1:50" s="8" customFormat="1" ht="14.25" hidden="1" customHeight="1">
      <c r="A13" s="49"/>
      <c r="B13" s="49"/>
      <c r="C13" s="49"/>
      <c r="D13" s="49"/>
      <c r="E13" s="89"/>
      <c r="F13" s="49"/>
      <c r="G13" s="49"/>
      <c r="H13" s="49"/>
      <c r="I13" s="49"/>
      <c r="J13" s="49"/>
      <c r="K13" s="49"/>
      <c r="L13" s="50"/>
      <c r="M13" s="51"/>
      <c r="N13" s="51"/>
      <c r="P13" s="52"/>
      <c r="Q13" s="53"/>
      <c r="R13" s="52"/>
      <c r="S13" s="54"/>
      <c r="T13" s="55" t="s">
        <v>17</v>
      </c>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T13" s="19"/>
      <c r="AU13" s="19" t="str">
        <f t="shared" si="0"/>
        <v>Добавить территорию для дифференциации</v>
      </c>
      <c r="AV13" s="19"/>
      <c r="AW13" s="19"/>
      <c r="AX13" s="8">
        <v>0</v>
      </c>
    </row>
    <row r="14" spans="1:50" ht="14.25" hidden="1" customHeight="1">
      <c r="AJ14" s="7"/>
      <c r="AK14" s="7"/>
      <c r="AL14" s="7"/>
      <c r="AM14" s="7"/>
      <c r="AN14" s="7"/>
      <c r="AO14" s="7"/>
      <c r="AP14" s="7"/>
      <c r="AX14" s="7">
        <v>0</v>
      </c>
    </row>
    <row r="15" spans="1:50" ht="14.25" hidden="1" customHeight="1">
      <c r="AC15" s="57"/>
      <c r="AD15" s="57"/>
      <c r="AE15" s="58"/>
      <c r="AF15" s="112"/>
      <c r="AG15" s="113" t="s">
        <v>11</v>
      </c>
      <c r="AH15" s="112"/>
      <c r="AI15" s="113" t="s">
        <v>11</v>
      </c>
      <c r="AJ15" s="7"/>
      <c r="AK15" s="7"/>
      <c r="AL15" s="7"/>
      <c r="AM15" s="7"/>
      <c r="AN15" s="7"/>
      <c r="AO15" s="7"/>
      <c r="AP15" s="7"/>
      <c r="AX15" s="7">
        <v>0</v>
      </c>
    </row>
    <row r="16" spans="1:50" ht="14.25" hidden="1" customHeight="1">
      <c r="AC16" s="57"/>
      <c r="AD16" s="57"/>
      <c r="AE16" s="38" t="str">
        <f>AF15&amp;"-"&amp;AH15</f>
        <v>-</v>
      </c>
      <c r="AF16" s="113"/>
      <c r="AG16" s="113"/>
      <c r="AH16" s="113"/>
      <c r="AI16" s="113"/>
      <c r="AJ16" s="7"/>
      <c r="AK16" s="7"/>
      <c r="AL16" s="7"/>
      <c r="AM16" s="7"/>
      <c r="AN16" s="7"/>
      <c r="AO16" s="7"/>
      <c r="AP16" s="7"/>
      <c r="AX16" s="7">
        <v>0</v>
      </c>
    </row>
    <row r="17" spans="1:50" ht="14.25" hidden="1" customHeight="1">
      <c r="AJ17" s="7"/>
      <c r="AK17" s="7"/>
      <c r="AL17" s="7"/>
      <c r="AM17" s="7"/>
      <c r="AN17" s="7"/>
      <c r="AO17" s="7"/>
      <c r="AP17" s="7"/>
      <c r="AX17" s="7">
        <v>0</v>
      </c>
    </row>
    <row r="18" spans="1:50" s="1" customFormat="1" ht="22.5" hidden="1" customHeight="1">
      <c r="L18" s="2"/>
      <c r="M18" s="3"/>
      <c r="N18" s="3"/>
      <c r="O18" s="59" t="s">
        <v>18</v>
      </c>
      <c r="P18" s="3"/>
      <c r="Q18" s="60"/>
      <c r="R18" s="60"/>
      <c r="S18" s="12"/>
      <c r="Y18" s="59"/>
      <c r="AA18" s="59"/>
      <c r="AF18" s="59"/>
      <c r="AH18" s="59"/>
      <c r="AM18" s="59"/>
      <c r="AO18" s="59"/>
      <c r="AS18" s="8"/>
      <c r="AT18" s="8"/>
      <c r="AU18" s="8"/>
      <c r="AV18" s="8"/>
      <c r="AW18" s="8"/>
      <c r="AX18" s="1">
        <v>0</v>
      </c>
    </row>
    <row r="19" spans="1:50" s="1" customFormat="1" ht="14.25" hidden="1" customHeight="1">
      <c r="L19" s="2"/>
      <c r="M19" s="3"/>
      <c r="N19" s="3"/>
      <c r="O19" s="3"/>
      <c r="P19" s="3"/>
      <c r="Q19" s="60"/>
      <c r="R19" s="60"/>
      <c r="S19" s="12"/>
      <c r="AS19" s="8"/>
      <c r="AT19" s="8"/>
      <c r="AU19" s="8"/>
      <c r="AV19" s="8"/>
      <c r="AW19" s="8"/>
      <c r="AX19" s="1">
        <v>0</v>
      </c>
    </row>
    <row r="20" spans="1:50" s="1" customFormat="1" ht="12" hidden="1" customHeight="1">
      <c r="L20" s="2"/>
      <c r="M20" s="3"/>
      <c r="N20" s="3"/>
      <c r="O20" s="11" t="s">
        <v>19</v>
      </c>
      <c r="P20" s="3"/>
      <c r="Q20" s="61"/>
      <c r="R20" s="61"/>
      <c r="S20" s="12"/>
      <c r="T20" s="1" t="s">
        <v>20</v>
      </c>
      <c r="Z20" s="62" t="s">
        <v>21</v>
      </c>
      <c r="AB20" s="62" t="s">
        <v>22</v>
      </c>
      <c r="AC20" s="1" t="s">
        <v>20</v>
      </c>
      <c r="AG20" s="62" t="s">
        <v>23</v>
      </c>
      <c r="AI20" s="62" t="s">
        <v>22</v>
      </c>
      <c r="AN20" s="62" t="s">
        <v>21</v>
      </c>
      <c r="AP20" s="62" t="s">
        <v>22</v>
      </c>
      <c r="AX20" s="1">
        <v>0</v>
      </c>
    </row>
    <row r="21" spans="1:50" ht="14.25" hidden="1" customHeight="1">
      <c r="O21" s="11"/>
      <c r="AJ21" s="7"/>
      <c r="AK21" s="7"/>
      <c r="AL21" s="7"/>
      <c r="AM21" s="7"/>
      <c r="AN21" s="7"/>
      <c r="AO21" s="7"/>
      <c r="AP21" s="7"/>
      <c r="AX21" s="7">
        <v>0</v>
      </c>
    </row>
    <row r="22" spans="1:50" ht="14.25" hidden="1" customHeight="1">
      <c r="O22" s="11"/>
      <c r="AJ22" s="7"/>
      <c r="AK22" s="7"/>
      <c r="AL22" s="7"/>
      <c r="AM22" s="7"/>
      <c r="AN22" s="7"/>
      <c r="AO22" s="7"/>
      <c r="AP22" s="7"/>
      <c r="AX22" s="7">
        <v>0</v>
      </c>
    </row>
    <row r="23" spans="1:50" ht="14.65" customHeight="1">
      <c r="Q23" s="63"/>
      <c r="R23" s="63"/>
      <c r="S23" s="64"/>
      <c r="T23" s="65"/>
      <c r="U23" s="65"/>
      <c r="AJ23" s="7"/>
      <c r="AK23" s="7"/>
      <c r="AL23" s="7"/>
      <c r="AM23" s="7"/>
      <c r="AN23" s="7"/>
      <c r="AO23" s="7"/>
      <c r="AP23" s="7"/>
      <c r="AX23" s="7">
        <v>14</v>
      </c>
    </row>
    <row r="24" spans="1:50" ht="14.65" customHeight="1">
      <c r="Q24" s="63"/>
      <c r="R24" s="63"/>
      <c r="S24" s="114" t="str">
        <f>IF(TEMPLATE_GROUP="P",PT_P_FORM_VOTV_4_NAME_FORM,PT_R_FORM_VOTV_16_NAME_FORM)</f>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
      <c r="T24" s="114"/>
      <c r="U24" s="114"/>
      <c r="V24" s="114"/>
      <c r="W24" s="114"/>
      <c r="X24" s="114"/>
      <c r="Y24" s="114"/>
      <c r="Z24" s="114"/>
      <c r="AA24" s="114"/>
      <c r="AB24" s="114"/>
      <c r="AC24" s="114"/>
      <c r="AD24" s="114"/>
      <c r="AE24" s="114"/>
      <c r="AF24" s="114"/>
      <c r="AG24" s="114"/>
      <c r="AH24" s="114"/>
      <c r="AI24" s="66"/>
      <c r="AJ24" s="67"/>
      <c r="AK24" s="67"/>
      <c r="AL24" s="67"/>
      <c r="AM24" s="67"/>
      <c r="AN24" s="67"/>
      <c r="AO24" s="67"/>
      <c r="AP24" s="67"/>
      <c r="AX24" s="7">
        <v>14</v>
      </c>
    </row>
    <row r="25" spans="1:50" ht="14.65" customHeight="1">
      <c r="Q25" s="63"/>
      <c r="R25" s="63"/>
      <c r="S25" s="115"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5" s="115"/>
      <c r="U25" s="115"/>
      <c r="V25" s="115"/>
      <c r="W25" s="115"/>
      <c r="X25" s="115"/>
      <c r="Y25" s="115"/>
      <c r="Z25" s="115"/>
      <c r="AA25" s="115"/>
      <c r="AB25" s="115"/>
      <c r="AC25" s="115"/>
      <c r="AD25" s="115"/>
      <c r="AE25" s="115"/>
      <c r="AF25" s="115"/>
      <c r="AG25" s="115"/>
      <c r="AH25" s="115"/>
      <c r="AI25" s="66"/>
      <c r="AJ25" s="68"/>
      <c r="AK25" s="68"/>
      <c r="AL25" s="68"/>
      <c r="AM25" s="68"/>
      <c r="AN25" s="68"/>
      <c r="AO25" s="68"/>
      <c r="AP25" s="68"/>
      <c r="AX25" s="7">
        <v>14</v>
      </c>
    </row>
    <row r="26" spans="1:50" ht="14.25" hidden="1" customHeight="1">
      <c r="Q26" s="63"/>
      <c r="R26" s="63"/>
      <c r="S26" s="64"/>
      <c r="T26" s="65"/>
      <c r="U26" s="65"/>
      <c r="V26" s="69"/>
      <c r="W26" s="69"/>
      <c r="X26" s="69"/>
      <c r="Y26" s="69"/>
      <c r="Z26" s="69"/>
      <c r="AA26" s="69"/>
      <c r="AB26" s="69"/>
      <c r="AC26" s="69"/>
      <c r="AD26" s="69"/>
      <c r="AE26" s="69"/>
      <c r="AF26" s="69"/>
      <c r="AG26" s="69"/>
      <c r="AH26" s="69"/>
      <c r="AI26" s="69"/>
      <c r="AJ26" s="69"/>
      <c r="AK26" s="69"/>
      <c r="AL26" s="69"/>
      <c r="AM26" s="69"/>
      <c r="AN26" s="69"/>
      <c r="AO26" s="69"/>
      <c r="AP26" s="69"/>
      <c r="AX26" s="7">
        <v>0</v>
      </c>
    </row>
    <row r="27" spans="1:50" s="70" customFormat="1" ht="25.5" hidden="1" customHeight="1">
      <c r="A27" s="62"/>
      <c r="B27" s="62"/>
      <c r="C27" s="62"/>
      <c r="D27" s="62"/>
      <c r="E27" s="62"/>
      <c r="F27" s="62"/>
      <c r="G27" s="62"/>
      <c r="H27" s="62"/>
      <c r="I27" s="62"/>
      <c r="J27" s="62"/>
      <c r="K27" s="62"/>
      <c r="L27" s="11"/>
      <c r="M27" s="62"/>
      <c r="N27" s="62"/>
      <c r="O27" s="62"/>
      <c r="S27" s="116" t="s">
        <v>24</v>
      </c>
      <c r="T27" s="116"/>
      <c r="U27" s="71"/>
      <c r="V27" s="117" t="str">
        <f>IF(TITLE_NAME_OR_PR_CHANGE="",IF(TITLE_NAME_OR_PR="","",TITLE_NAME_OR_PR),TITLE_NAME_OR_PR_CHANGE)</f>
        <v/>
      </c>
      <c r="W27" s="117"/>
      <c r="X27" s="117"/>
      <c r="Y27" s="117"/>
      <c r="Z27" s="117"/>
      <c r="AA27" s="117"/>
      <c r="AB27" s="7"/>
      <c r="AC27" s="117" t="str">
        <f>IF(TITLE_NAME_OR_PR_CHANGE="",IF(TITLE_NAME_OR_PR="","",TITLE_NAME_OR_PR),TITLE_NAME_OR_PR_CHANGE)</f>
        <v/>
      </c>
      <c r="AD27" s="117"/>
      <c r="AE27" s="117"/>
      <c r="AF27" s="117"/>
      <c r="AG27" s="117"/>
      <c r="AH27" s="117"/>
      <c r="AI27" s="7"/>
      <c r="AJ27" s="117" t="str">
        <f>IF(TITLE_NAME_OR_PR_CHANGE="",IF(TITLE_NAME_OR_PR="","",TITLE_NAME_OR_PR),TITLE_NAME_OR_PR_CHANGE)</f>
        <v/>
      </c>
      <c r="AK27" s="117"/>
      <c r="AL27" s="117"/>
      <c r="AM27" s="117"/>
      <c r="AN27" s="117"/>
      <c r="AO27" s="117"/>
      <c r="AP27" s="7"/>
      <c r="AQ27" s="7"/>
      <c r="AR27" s="72"/>
      <c r="AS27" s="19"/>
      <c r="AT27" s="19"/>
      <c r="AU27" s="19"/>
      <c r="AV27" s="19"/>
      <c r="AW27" s="19"/>
      <c r="AX27" s="70">
        <v>0</v>
      </c>
    </row>
    <row r="28" spans="1:50" s="70" customFormat="1" ht="18.75" hidden="1" customHeight="1">
      <c r="A28" s="62"/>
      <c r="B28" s="62"/>
      <c r="C28" s="62"/>
      <c r="D28" s="62"/>
      <c r="E28" s="62"/>
      <c r="F28" s="62"/>
      <c r="G28" s="62"/>
      <c r="H28" s="62"/>
      <c r="I28" s="62"/>
      <c r="J28" s="62"/>
      <c r="K28" s="62"/>
      <c r="L28" s="11"/>
      <c r="M28" s="62"/>
      <c r="N28" s="62"/>
      <c r="O28" s="62"/>
      <c r="S28" s="116" t="s">
        <v>25</v>
      </c>
      <c r="T28" s="116"/>
      <c r="U28" s="71"/>
      <c r="V28" s="118">
        <f>IF(TITLE_DATE_PR_CHANGE="",IF(TITLE_DATE_PR="","",TITLE_DATE_PR),TITLE_DATE_PR_CHANGE)</f>
        <v>46140</v>
      </c>
      <c r="W28" s="118"/>
      <c r="X28" s="118"/>
      <c r="Y28" s="118"/>
      <c r="Z28" s="118"/>
      <c r="AA28" s="118"/>
      <c r="AB28" s="7"/>
      <c r="AC28" s="118">
        <f>IF(TITLE_DATE_PR_CHANGE="",IF(TITLE_DATE_PR="","",TITLE_DATE_PR),TITLE_DATE_PR_CHANGE)</f>
        <v>46140</v>
      </c>
      <c r="AD28" s="118"/>
      <c r="AE28" s="118"/>
      <c r="AF28" s="118"/>
      <c r="AG28" s="118"/>
      <c r="AH28" s="118"/>
      <c r="AI28" s="7"/>
      <c r="AJ28" s="118">
        <f>IF(TITLE_DATE_PR_CHANGE="",IF(TITLE_DATE_PR="","",TITLE_DATE_PR),TITLE_DATE_PR_CHANGE)</f>
        <v>46140</v>
      </c>
      <c r="AK28" s="118"/>
      <c r="AL28" s="118"/>
      <c r="AM28" s="118"/>
      <c r="AN28" s="118"/>
      <c r="AO28" s="118"/>
      <c r="AP28" s="7"/>
      <c r="AQ28" s="7"/>
      <c r="AR28" s="72"/>
      <c r="AS28" s="19"/>
      <c r="AT28" s="19"/>
      <c r="AU28" s="19"/>
      <c r="AV28" s="19"/>
      <c r="AW28" s="19"/>
      <c r="AX28" s="70">
        <v>0</v>
      </c>
    </row>
    <row r="29" spans="1:50" s="70" customFormat="1" ht="18.75" hidden="1" customHeight="1">
      <c r="A29" s="62"/>
      <c r="B29" s="62"/>
      <c r="C29" s="62"/>
      <c r="D29" s="62"/>
      <c r="E29" s="62"/>
      <c r="F29" s="62"/>
      <c r="G29" s="62"/>
      <c r="H29" s="62"/>
      <c r="I29" s="62"/>
      <c r="J29" s="62"/>
      <c r="K29" s="62"/>
      <c r="L29" s="11"/>
      <c r="M29" s="62"/>
      <c r="N29" s="62"/>
      <c r="O29" s="62"/>
      <c r="S29" s="116" t="s">
        <v>26</v>
      </c>
      <c r="T29" s="116"/>
      <c r="U29" s="71"/>
      <c r="V29" s="117" t="str">
        <f>IF(TITLE_NUMBER_PR_CHANGE="",IF(TITLE_NUMBER_PR="","",TITLE_NUMBER_PR),TITLE_NUMBER_PR_CHANGE)</f>
        <v>652</v>
      </c>
      <c r="W29" s="117"/>
      <c r="X29" s="117"/>
      <c r="Y29" s="117"/>
      <c r="Z29" s="117"/>
      <c r="AA29" s="117"/>
      <c r="AB29" s="7"/>
      <c r="AC29" s="117" t="str">
        <f>IF(TITLE_NUMBER_PR_CHANGE="",IF(TITLE_NUMBER_PR="","",TITLE_NUMBER_PR),TITLE_NUMBER_PR_CHANGE)</f>
        <v>652</v>
      </c>
      <c r="AD29" s="117"/>
      <c r="AE29" s="117"/>
      <c r="AF29" s="117"/>
      <c r="AG29" s="117"/>
      <c r="AH29" s="117"/>
      <c r="AI29" s="7"/>
      <c r="AJ29" s="117" t="str">
        <f>IF(TITLE_NUMBER_PR_CHANGE="",IF(TITLE_NUMBER_PR="","",TITLE_NUMBER_PR),TITLE_NUMBER_PR_CHANGE)</f>
        <v>652</v>
      </c>
      <c r="AK29" s="117"/>
      <c r="AL29" s="117"/>
      <c r="AM29" s="117"/>
      <c r="AN29" s="117"/>
      <c r="AO29" s="117"/>
      <c r="AP29" s="7"/>
      <c r="AQ29" s="7"/>
      <c r="AR29" s="72"/>
      <c r="AS29" s="19"/>
      <c r="AT29" s="19"/>
      <c r="AU29" s="19"/>
      <c r="AV29" s="19"/>
      <c r="AW29" s="19"/>
      <c r="AX29" s="70">
        <v>0</v>
      </c>
    </row>
    <row r="30" spans="1:50" s="70" customFormat="1" ht="18.75" hidden="1" customHeight="1">
      <c r="A30" s="62"/>
      <c r="B30" s="62"/>
      <c r="C30" s="62"/>
      <c r="D30" s="62"/>
      <c r="E30" s="62"/>
      <c r="F30" s="62"/>
      <c r="G30" s="62"/>
      <c r="H30" s="62"/>
      <c r="I30" s="62"/>
      <c r="J30" s="62"/>
      <c r="K30" s="62"/>
      <c r="L30" s="11"/>
      <c r="M30" s="62"/>
      <c r="N30" s="62"/>
      <c r="O30" s="62"/>
      <c r="S30" s="116" t="s">
        <v>27</v>
      </c>
      <c r="T30" s="116"/>
      <c r="U30" s="71"/>
      <c r="V30" s="117" t="str">
        <f>IF(TITLE_IST_PUB_CHANGE="",IF(TITLE_IST_PUB="","",TITLE_IST_PUB),TITLE_IST_PUB_CHANGE)</f>
        <v/>
      </c>
      <c r="W30" s="117"/>
      <c r="X30" s="117"/>
      <c r="Y30" s="117"/>
      <c r="Z30" s="117"/>
      <c r="AA30" s="117"/>
      <c r="AB30" s="7"/>
      <c r="AC30" s="117" t="str">
        <f>IF(TITLE_IST_PUB_CHANGE="",IF(TITLE_IST_PUB="","",TITLE_IST_PUB),TITLE_IST_PUB_CHANGE)</f>
        <v/>
      </c>
      <c r="AD30" s="117"/>
      <c r="AE30" s="117"/>
      <c r="AF30" s="117"/>
      <c r="AG30" s="117"/>
      <c r="AH30" s="117"/>
      <c r="AI30" s="7"/>
      <c r="AJ30" s="117" t="str">
        <f>IF(TITLE_IST_PUB_CHANGE="",IF(TITLE_IST_PUB="","",TITLE_IST_PUB),TITLE_IST_PUB_CHANGE)</f>
        <v/>
      </c>
      <c r="AK30" s="117"/>
      <c r="AL30" s="117"/>
      <c r="AM30" s="117"/>
      <c r="AN30" s="117"/>
      <c r="AO30" s="117"/>
      <c r="AP30" s="7"/>
      <c r="AQ30" s="7"/>
      <c r="AR30" s="72"/>
      <c r="AS30" s="19"/>
      <c r="AT30" s="19"/>
      <c r="AU30" s="19"/>
      <c r="AV30" s="19"/>
      <c r="AW30" s="19"/>
      <c r="AX30" s="70">
        <v>0</v>
      </c>
    </row>
    <row r="31" spans="1:50" ht="14.25" customHeight="1">
      <c r="Q31" s="63"/>
      <c r="R31" s="63"/>
      <c r="S31" s="64"/>
      <c r="T31" s="65"/>
      <c r="U31" s="65"/>
      <c r="V31" s="69"/>
      <c r="W31" s="69"/>
      <c r="X31" s="69"/>
      <c r="Y31" s="69"/>
      <c r="Z31" s="69"/>
      <c r="AA31" s="69"/>
      <c r="AB31" s="69"/>
      <c r="AC31" s="69"/>
      <c r="AD31" s="69"/>
      <c r="AE31" s="69"/>
      <c r="AF31" s="69"/>
      <c r="AG31" s="69"/>
      <c r="AH31" s="69"/>
      <c r="AI31" s="69"/>
      <c r="AJ31" s="69"/>
      <c r="AK31" s="69"/>
      <c r="AL31" s="69"/>
      <c r="AM31" s="69"/>
      <c r="AN31" s="69"/>
      <c r="AO31" s="69"/>
      <c r="AP31" s="69"/>
      <c r="AX31" s="7">
        <v>0</v>
      </c>
    </row>
    <row r="32" spans="1:50" s="70" customFormat="1" ht="18.75" customHeight="1">
      <c r="A32" s="62"/>
      <c r="B32" s="62"/>
      <c r="C32" s="62"/>
      <c r="D32" s="62"/>
      <c r="E32" s="62"/>
      <c r="F32" s="62"/>
      <c r="G32" s="62"/>
      <c r="H32" s="62"/>
      <c r="I32" s="62"/>
      <c r="J32" s="62"/>
      <c r="K32" s="62"/>
      <c r="L32" s="11"/>
      <c r="M32" s="62"/>
      <c r="N32" s="62"/>
      <c r="O32" s="62"/>
      <c r="S32" s="116" t="s">
        <v>28</v>
      </c>
      <c r="T32" s="116"/>
      <c r="U32" s="71"/>
      <c r="V32" s="118">
        <f>IF(TITLE_DATE_PR_CHANGE="",IF(TITLE_DATE_PR="","",TITLE_DATE_PR),TITLE_DATE_PR_CHANGE)</f>
        <v>46140</v>
      </c>
      <c r="W32" s="118"/>
      <c r="X32" s="118"/>
      <c r="Y32" s="118"/>
      <c r="Z32" s="118"/>
      <c r="AA32" s="118"/>
      <c r="AB32" s="7"/>
      <c r="AC32" s="118">
        <f>IF(TITLE_DATE_PR_CHANGE="",IF(TITLE_DATE_PR="","",TITLE_DATE_PR),TITLE_DATE_PR_CHANGE)</f>
        <v>46140</v>
      </c>
      <c r="AD32" s="118"/>
      <c r="AE32" s="118"/>
      <c r="AF32" s="118"/>
      <c r="AG32" s="118"/>
      <c r="AH32" s="118"/>
      <c r="AI32" s="7"/>
      <c r="AJ32" s="118">
        <f>IF(TITLE_DATE_PR_CHANGE="",IF(TITLE_DATE_PR="","",TITLE_DATE_PR),TITLE_DATE_PR_CHANGE)</f>
        <v>46140</v>
      </c>
      <c r="AK32" s="118"/>
      <c r="AL32" s="118"/>
      <c r="AM32" s="118"/>
      <c r="AN32" s="118"/>
      <c r="AO32" s="118"/>
      <c r="AP32" s="7"/>
      <c r="AQ32" s="7"/>
      <c r="AR32" s="72"/>
      <c r="AS32" s="19"/>
      <c r="AT32" s="19"/>
      <c r="AU32" s="19"/>
      <c r="AV32" s="19"/>
      <c r="AW32" s="19"/>
      <c r="AX32" s="70">
        <v>0</v>
      </c>
    </row>
    <row r="33" spans="1:50" s="70" customFormat="1" ht="18.75" customHeight="1">
      <c r="A33" s="62"/>
      <c r="B33" s="62"/>
      <c r="C33" s="62"/>
      <c r="D33" s="62"/>
      <c r="E33" s="62"/>
      <c r="F33" s="62"/>
      <c r="G33" s="62"/>
      <c r="H33" s="62"/>
      <c r="I33" s="62"/>
      <c r="J33" s="62"/>
      <c r="K33" s="62"/>
      <c r="L33" s="11"/>
      <c r="M33" s="62"/>
      <c r="N33" s="62"/>
      <c r="O33" s="62"/>
      <c r="S33" s="116" t="s">
        <v>29</v>
      </c>
      <c r="T33" s="116"/>
      <c r="U33" s="71"/>
      <c r="V33" s="117" t="str">
        <f>IF(TITLE_NUMBER_PR_CHANGE="",IF(TITLE_NUMBER_PR="","",TITLE_NUMBER_PR),TITLE_NUMBER_PR_CHANGE)</f>
        <v>652</v>
      </c>
      <c r="W33" s="117"/>
      <c r="X33" s="117"/>
      <c r="Y33" s="117"/>
      <c r="Z33" s="117"/>
      <c r="AA33" s="117"/>
      <c r="AB33" s="7"/>
      <c r="AC33" s="117" t="str">
        <f>IF(TITLE_NUMBER_PR_CHANGE="",IF(TITLE_NUMBER_PR="","",TITLE_NUMBER_PR),TITLE_NUMBER_PR_CHANGE)</f>
        <v>652</v>
      </c>
      <c r="AD33" s="117"/>
      <c r="AE33" s="117"/>
      <c r="AF33" s="117"/>
      <c r="AG33" s="117"/>
      <c r="AH33" s="117"/>
      <c r="AI33" s="7"/>
      <c r="AJ33" s="117" t="str">
        <f>IF(TITLE_NUMBER_PR_CHANGE="",IF(TITLE_NUMBER_PR="","",TITLE_NUMBER_PR),TITLE_NUMBER_PR_CHANGE)</f>
        <v>652</v>
      </c>
      <c r="AK33" s="117"/>
      <c r="AL33" s="117"/>
      <c r="AM33" s="117"/>
      <c r="AN33" s="117"/>
      <c r="AO33" s="117"/>
      <c r="AP33" s="7"/>
      <c r="AQ33" s="7"/>
      <c r="AR33" s="72"/>
      <c r="AS33" s="19"/>
      <c r="AT33" s="19"/>
      <c r="AU33" s="19"/>
      <c r="AV33" s="19"/>
      <c r="AW33" s="19"/>
      <c r="AX33" s="70">
        <v>0</v>
      </c>
    </row>
    <row r="34" spans="1:50" s="70" customFormat="1" ht="1.1499999999999999" customHeight="1">
      <c r="A34" s="62"/>
      <c r="B34" s="62"/>
      <c r="C34" s="62"/>
      <c r="D34" s="62"/>
      <c r="E34" s="62"/>
      <c r="F34" s="62"/>
      <c r="G34" s="62"/>
      <c r="H34" s="62"/>
      <c r="I34" s="62"/>
      <c r="J34" s="62"/>
      <c r="K34" s="62"/>
      <c r="L34" s="11"/>
      <c r="M34" s="62"/>
      <c r="N34" s="62"/>
      <c r="O34" s="62"/>
      <c r="S34" s="7"/>
      <c r="T34" s="7"/>
      <c r="U34" s="73"/>
      <c r="V34" s="7"/>
      <c r="W34" s="7"/>
      <c r="X34" s="7"/>
      <c r="Y34" s="7"/>
      <c r="Z34" s="7"/>
      <c r="AA34" s="7"/>
      <c r="AB34" s="8" t="s">
        <v>30</v>
      </c>
      <c r="AC34" s="7"/>
      <c r="AD34" s="7"/>
      <c r="AE34" s="7"/>
      <c r="AF34" s="7"/>
      <c r="AG34" s="7"/>
      <c r="AH34" s="7"/>
      <c r="AI34" s="8" t="s">
        <v>30</v>
      </c>
      <c r="AJ34" s="7"/>
      <c r="AK34" s="7"/>
      <c r="AL34" s="7"/>
      <c r="AM34" s="7"/>
      <c r="AN34" s="7"/>
      <c r="AO34" s="7"/>
      <c r="AP34" s="8" t="s">
        <v>30</v>
      </c>
      <c r="AS34" s="19"/>
      <c r="AT34" s="19"/>
      <c r="AU34" s="19"/>
      <c r="AV34" s="19"/>
      <c r="AW34" s="19"/>
      <c r="AX34" s="70">
        <v>1</v>
      </c>
    </row>
    <row r="35" spans="1:50" ht="14.65" customHeight="1">
      <c r="Q35" s="63"/>
      <c r="R35" s="63"/>
      <c r="S35" s="64"/>
      <c r="T35" s="65"/>
      <c r="U35" s="74"/>
      <c r="V35" s="134"/>
      <c r="W35" s="134"/>
      <c r="X35" s="134"/>
      <c r="Y35" s="134"/>
      <c r="Z35" s="134"/>
      <c r="AA35" s="134"/>
      <c r="AB35" s="134"/>
      <c r="AC35" s="134"/>
      <c r="AD35" s="134"/>
      <c r="AE35" s="134"/>
      <c r="AF35" s="134"/>
      <c r="AG35" s="134"/>
      <c r="AH35" s="134"/>
      <c r="AI35" s="134"/>
      <c r="AJ35" s="134" t="s">
        <v>31</v>
      </c>
      <c r="AK35" s="134"/>
      <c r="AL35" s="134"/>
      <c r="AM35" s="134"/>
      <c r="AN35" s="134"/>
      <c r="AO35" s="134"/>
      <c r="AP35" s="134"/>
      <c r="AX35" s="7">
        <v>14</v>
      </c>
    </row>
    <row r="36" spans="1:50" ht="14.65" customHeight="1">
      <c r="Q36" s="63"/>
      <c r="R36" s="63"/>
      <c r="S36" s="119" t="s">
        <v>32</v>
      </c>
      <c r="T36" s="119"/>
      <c r="U36" s="119"/>
      <c r="V36" s="119"/>
      <c r="W36" s="119"/>
      <c r="X36" s="119"/>
      <c r="Y36" s="119"/>
      <c r="Z36" s="119"/>
      <c r="AA36" s="119"/>
      <c r="AB36" s="119"/>
      <c r="AC36" s="119"/>
      <c r="AD36" s="119"/>
      <c r="AE36" s="119"/>
      <c r="AF36" s="119"/>
      <c r="AG36" s="119"/>
      <c r="AH36" s="119"/>
      <c r="AI36" s="119"/>
      <c r="AJ36" s="119" t="s">
        <v>32</v>
      </c>
      <c r="AK36" s="119"/>
      <c r="AL36" s="119"/>
      <c r="AM36" s="119"/>
      <c r="AN36" s="119"/>
      <c r="AO36" s="119"/>
      <c r="AP36" s="119"/>
      <c r="AQ36" s="119"/>
      <c r="AR36" s="119"/>
    </row>
    <row r="37" spans="1:50" ht="14.65" customHeight="1">
      <c r="Q37" s="63"/>
      <c r="R37" s="63"/>
      <c r="S37" s="120" t="s">
        <v>33</v>
      </c>
      <c r="T37" s="121" t="s">
        <v>34</v>
      </c>
      <c r="U37" s="75"/>
      <c r="V37" s="122" t="s">
        <v>35</v>
      </c>
      <c r="W37" s="123"/>
      <c r="X37" s="123"/>
      <c r="Y37" s="123"/>
      <c r="Z37" s="123"/>
      <c r="AA37" s="124"/>
      <c r="AB37" s="125" t="s">
        <v>36</v>
      </c>
      <c r="AC37" s="122" t="s">
        <v>35</v>
      </c>
      <c r="AD37" s="123"/>
      <c r="AE37" s="123"/>
      <c r="AF37" s="123"/>
      <c r="AG37" s="123"/>
      <c r="AH37" s="124"/>
      <c r="AI37" s="125" t="s">
        <v>37</v>
      </c>
      <c r="AJ37" s="122" t="s">
        <v>35</v>
      </c>
      <c r="AK37" s="123"/>
      <c r="AL37" s="123"/>
      <c r="AM37" s="123"/>
      <c r="AN37" s="123"/>
      <c r="AO37" s="124"/>
      <c r="AP37" s="125" t="s">
        <v>36</v>
      </c>
      <c r="AQ37" s="128" t="s">
        <v>38</v>
      </c>
      <c r="AR37" s="119"/>
      <c r="AX37" s="7">
        <v>14</v>
      </c>
    </row>
    <row r="38" spans="1:50" ht="35.65" customHeight="1">
      <c r="Q38" s="63"/>
      <c r="R38" s="63"/>
      <c r="S38" s="120"/>
      <c r="T38" s="121"/>
      <c r="U38" s="76"/>
      <c r="V38" s="77" t="s">
        <v>39</v>
      </c>
      <c r="W38" s="131" t="s">
        <v>40</v>
      </c>
      <c r="X38" s="132"/>
      <c r="Y38" s="131" t="s">
        <v>41</v>
      </c>
      <c r="Z38" s="133"/>
      <c r="AA38" s="132"/>
      <c r="AB38" s="126"/>
      <c r="AC38" s="77" t="s">
        <v>39</v>
      </c>
      <c r="AD38" s="131" t="s">
        <v>40</v>
      </c>
      <c r="AE38" s="132"/>
      <c r="AF38" s="131" t="s">
        <v>41</v>
      </c>
      <c r="AG38" s="133"/>
      <c r="AH38" s="132"/>
      <c r="AI38" s="126"/>
      <c r="AJ38" s="77" t="s">
        <v>39</v>
      </c>
      <c r="AK38" s="131" t="s">
        <v>40</v>
      </c>
      <c r="AL38" s="132"/>
      <c r="AM38" s="131" t="s">
        <v>41</v>
      </c>
      <c r="AN38" s="133"/>
      <c r="AO38" s="132"/>
      <c r="AP38" s="126"/>
      <c r="AQ38" s="129"/>
      <c r="AR38" s="119"/>
      <c r="AX38" s="7">
        <v>34</v>
      </c>
    </row>
    <row r="39" spans="1:50" ht="90.4" customHeight="1">
      <c r="A39" s="62"/>
      <c r="B39" s="62" t="s">
        <v>42</v>
      </c>
      <c r="C39" s="62" t="s">
        <v>43</v>
      </c>
      <c r="D39" s="62" t="s">
        <v>44</v>
      </c>
      <c r="E39" s="11" t="s">
        <v>45</v>
      </c>
      <c r="F39" s="11" t="s">
        <v>46</v>
      </c>
      <c r="G39" s="11" t="s">
        <v>47</v>
      </c>
      <c r="H39" s="11"/>
      <c r="I39" s="11" t="s">
        <v>48</v>
      </c>
      <c r="J39" s="11" t="s">
        <v>49</v>
      </c>
      <c r="K39" s="11" t="s">
        <v>50</v>
      </c>
      <c r="L39" s="11" t="s">
        <v>19</v>
      </c>
      <c r="Q39" s="63"/>
      <c r="R39" s="63"/>
      <c r="S39" s="120"/>
      <c r="T39" s="121"/>
      <c r="U39" s="78"/>
      <c r="V39" s="77" t="s">
        <v>51</v>
      </c>
      <c r="W39" s="79" t="s">
        <v>52</v>
      </c>
      <c r="X39" s="79" t="s">
        <v>53</v>
      </c>
      <c r="Y39" s="79" t="s">
        <v>54</v>
      </c>
      <c r="Z39" s="135" t="s">
        <v>55</v>
      </c>
      <c r="AA39" s="136"/>
      <c r="AB39" s="127"/>
      <c r="AC39" s="77" t="s">
        <v>51</v>
      </c>
      <c r="AD39" s="79" t="s">
        <v>52</v>
      </c>
      <c r="AE39" s="79" t="s">
        <v>53</v>
      </c>
      <c r="AF39" s="79" t="s">
        <v>54</v>
      </c>
      <c r="AG39" s="135" t="s">
        <v>55</v>
      </c>
      <c r="AH39" s="136"/>
      <c r="AI39" s="127"/>
      <c r="AJ39" s="77" t="s">
        <v>51</v>
      </c>
      <c r="AK39" s="79" t="s">
        <v>52</v>
      </c>
      <c r="AL39" s="79" t="s">
        <v>53</v>
      </c>
      <c r="AM39" s="79" t="s">
        <v>54</v>
      </c>
      <c r="AN39" s="135" t="s">
        <v>55</v>
      </c>
      <c r="AO39" s="136"/>
      <c r="AP39" s="127"/>
      <c r="AQ39" s="130"/>
      <c r="AR39" s="119"/>
      <c r="AX39" s="7">
        <v>86</v>
      </c>
    </row>
    <row r="40" spans="1:50" s="87" customFormat="1" ht="11.25" hidden="1" customHeight="1">
      <c r="A40" s="62"/>
      <c r="B40" s="62"/>
      <c r="C40" s="62"/>
      <c r="D40" s="62"/>
      <c r="E40" s="62"/>
      <c r="F40" s="62"/>
      <c r="G40" s="62"/>
      <c r="H40" s="62"/>
      <c r="I40" s="62"/>
      <c r="J40" s="62"/>
      <c r="K40" s="62"/>
      <c r="L40" s="11"/>
      <c r="M40" s="3"/>
      <c r="N40" s="3"/>
      <c r="O40" s="3"/>
      <c r="P40" s="80"/>
      <c r="Q40" s="81"/>
      <c r="R40" s="82">
        <v>1</v>
      </c>
      <c r="S40" s="83" t="s">
        <v>56</v>
      </c>
      <c r="T40" s="84" t="s">
        <v>57</v>
      </c>
      <c r="U40" s="85" t="str">
        <f ca="1">OFFSET(U40,0,-1)</f>
        <v>2</v>
      </c>
      <c r="V40" s="86">
        <f ca="1">OFFSET(V40,0,-1)+1</f>
        <v>3</v>
      </c>
      <c r="W40" s="86">
        <f ca="1">OFFSET(W40,0,-1)+1</f>
        <v>4</v>
      </c>
      <c r="X40" s="86">
        <f ca="1">OFFSET(X40,0,-1)+1</f>
        <v>5</v>
      </c>
      <c r="Y40" s="86">
        <f ca="1">OFFSET(Y40,0,-1)+1</f>
        <v>6</v>
      </c>
      <c r="Z40" s="137">
        <f ca="1">OFFSET(Z40,0,-1)+1</f>
        <v>7</v>
      </c>
      <c r="AA40" s="137"/>
      <c r="AB40" s="86">
        <f ca="1">OFFSET(AB40,0,-2)+1</f>
        <v>8</v>
      </c>
      <c r="AC40" s="86">
        <f ca="1">OFFSET(AC40,0,-1)+1</f>
        <v>9</v>
      </c>
      <c r="AD40" s="86">
        <f ca="1">OFFSET(AD40,0,-1)+1</f>
        <v>10</v>
      </c>
      <c r="AE40" s="86">
        <f ca="1">OFFSET(AE40,0,-1)+1</f>
        <v>11</v>
      </c>
      <c r="AF40" s="86">
        <f ca="1">OFFSET(AF40,0,-1)+1</f>
        <v>12</v>
      </c>
      <c r="AG40" s="137">
        <f ca="1">OFFSET(AG40,0,-1)+1</f>
        <v>13</v>
      </c>
      <c r="AH40" s="137"/>
      <c r="AI40" s="86">
        <f ca="1">OFFSET(AI40,0,-2)+1</f>
        <v>14</v>
      </c>
      <c r="AJ40" s="86">
        <f ca="1">OFFSET(AJ40,0,-1)+1</f>
        <v>15</v>
      </c>
      <c r="AK40" s="86">
        <f ca="1">OFFSET(AK40,0,-1)+1</f>
        <v>16</v>
      </c>
      <c r="AL40" s="86">
        <f ca="1">OFFSET(AL40,0,-1)+1</f>
        <v>17</v>
      </c>
      <c r="AM40" s="86">
        <f ca="1">OFFSET(AM40,0,-1)+1</f>
        <v>18</v>
      </c>
      <c r="AN40" s="137">
        <f ca="1">OFFSET(AN40,0,-1)+1</f>
        <v>19</v>
      </c>
      <c r="AO40" s="137"/>
      <c r="AP40" s="86">
        <f ca="1">OFFSET(AP40,0,-2)+1</f>
        <v>20</v>
      </c>
      <c r="AQ40" s="85">
        <f ca="1">OFFSET(AQ40,0,-1)</f>
        <v>20</v>
      </c>
      <c r="AR40" s="86">
        <f ca="1">OFFSET(AR40,0,-1)+1</f>
        <v>21</v>
      </c>
      <c r="AS40" s="8"/>
      <c r="AT40" s="8"/>
      <c r="AU40" s="8"/>
      <c r="AV40" s="8"/>
      <c r="AW40" s="8"/>
      <c r="AX40" s="87">
        <v>0</v>
      </c>
    </row>
    <row r="41" spans="1:50" ht="24" customHeight="1">
      <c r="A41" s="10" t="s">
        <v>58</v>
      </c>
      <c r="B41" s="10"/>
      <c r="C41" s="10"/>
      <c r="D41" s="10"/>
      <c r="E41" s="89">
        <v>1</v>
      </c>
      <c r="F41" s="10"/>
      <c r="G41" s="10"/>
      <c r="H41" s="10"/>
      <c r="I41" s="10"/>
      <c r="J41" s="10"/>
      <c r="K41" s="10"/>
      <c r="L41" s="11"/>
      <c r="M41" s="12"/>
      <c r="N41" s="12"/>
      <c r="O41" s="12"/>
      <c r="Q41" s="13"/>
      <c r="R41" s="14"/>
      <c r="S41" s="15">
        <f>INDEX(PT_DIFFERENTIATION_NUM_NTAR,MATCH(A41,PT_DIFFERENTIATION_NTAR_ID,0))</f>
        <v>1</v>
      </c>
      <c r="T41" s="16" t="s">
        <v>1</v>
      </c>
      <c r="U41" s="17"/>
      <c r="V41" s="91"/>
      <c r="W41" s="92"/>
      <c r="X41" s="92"/>
      <c r="Y41" s="92"/>
      <c r="Z41" s="92"/>
      <c r="AA41" s="92"/>
      <c r="AB41" s="93"/>
      <c r="AC41" s="91" t="str">
        <f>INDEX(PT_DIFFERENTIATION_NTAR,MATCH(A41,PT_DIFFERENTIATION_NTAR_ID,0))</f>
        <v>Тариф на водоотведение (прием, транспортировка и очистка сточных вод)</v>
      </c>
      <c r="AD41" s="92"/>
      <c r="AE41" s="92"/>
      <c r="AF41" s="92"/>
      <c r="AG41" s="92"/>
      <c r="AH41" s="92"/>
      <c r="AI41" s="92"/>
      <c r="AJ41" s="91"/>
      <c r="AK41" s="92"/>
      <c r="AL41" s="92"/>
      <c r="AM41" s="92"/>
      <c r="AN41" s="92"/>
      <c r="AO41" s="92"/>
      <c r="AP41" s="93"/>
      <c r="AQ41" s="93"/>
      <c r="AR41" s="18"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v>
      </c>
      <c r="AT41" s="19"/>
      <c r="AU41" s="19" t="str">
        <f t="shared" ref="AU41:AU53" si="1">IF(T41="","",T41)</f>
        <v>Наименование тарифа</v>
      </c>
      <c r="AV41" s="19"/>
      <c r="AW41" s="19"/>
      <c r="AX41" s="7">
        <v>23</v>
      </c>
    </row>
    <row r="42" spans="1:50" ht="24" customHeight="1">
      <c r="A42" s="10" t="s">
        <v>58</v>
      </c>
      <c r="B42" s="10" t="s">
        <v>59</v>
      </c>
      <c r="C42" s="10"/>
      <c r="D42" s="10"/>
      <c r="E42" s="90"/>
      <c r="F42" s="89">
        <v>1</v>
      </c>
      <c r="G42" s="10"/>
      <c r="H42" s="10"/>
      <c r="I42" s="10"/>
      <c r="J42" s="10"/>
      <c r="K42" s="10"/>
      <c r="L42" s="11"/>
      <c r="M42" s="12"/>
      <c r="N42" s="12"/>
      <c r="O42" s="12"/>
      <c r="P42" s="20"/>
      <c r="Q42" s="21"/>
      <c r="R42" s="22"/>
      <c r="S42" s="15" t="str">
        <f>INDEX(PT_DIFFERENTIATION_NUM_TER,MATCH(B42,PT_DIFFERENTIATION_TER_ID,0))</f>
        <v>1.1</v>
      </c>
      <c r="T42" s="23" t="s">
        <v>2</v>
      </c>
      <c r="U42" s="17"/>
      <c r="V42" s="91"/>
      <c r="W42" s="92"/>
      <c r="X42" s="92"/>
      <c r="Y42" s="92"/>
      <c r="Z42" s="92"/>
      <c r="AA42" s="92"/>
      <c r="AB42" s="93"/>
      <c r="AC42" s="91" t="str">
        <f>INDEX(PT_DIFFERENTIATION_TER,MATCH(B42,PT_DIFFERENTIATION_TER_ID,0))</f>
        <v>без дифференциации</v>
      </c>
      <c r="AD42" s="92"/>
      <c r="AE42" s="92"/>
      <c r="AF42" s="92"/>
      <c r="AG42" s="92"/>
      <c r="AH42" s="92"/>
      <c r="AI42" s="92"/>
      <c r="AJ42" s="91"/>
      <c r="AK42" s="92"/>
      <c r="AL42" s="92"/>
      <c r="AM42" s="92"/>
      <c r="AN42" s="92"/>
      <c r="AO42" s="92"/>
      <c r="AP42" s="93"/>
      <c r="AQ42" s="93"/>
      <c r="AR42" s="18" t="s">
        <v>3</v>
      </c>
      <c r="AT42" s="19"/>
      <c r="AU42" s="19" t="str">
        <f t="shared" si="1"/>
        <v>Территория действия тарифа</v>
      </c>
      <c r="AV42" s="19"/>
      <c r="AW42" s="19"/>
      <c r="AX42" s="7">
        <v>23</v>
      </c>
    </row>
    <row r="43" spans="1:50" ht="24" customHeight="1">
      <c r="A43" s="10" t="s">
        <v>58</v>
      </c>
      <c r="B43" s="10" t="s">
        <v>59</v>
      </c>
      <c r="C43" s="10" t="s">
        <v>60</v>
      </c>
      <c r="D43" s="10"/>
      <c r="E43" s="90"/>
      <c r="F43" s="90"/>
      <c r="G43" s="89">
        <v>1</v>
      </c>
      <c r="H43" s="10"/>
      <c r="I43" s="10"/>
      <c r="J43" s="10"/>
      <c r="K43" s="10"/>
      <c r="L43" s="11"/>
      <c r="M43" s="12"/>
      <c r="N43" s="12"/>
      <c r="O43" s="12"/>
      <c r="P43" s="24"/>
      <c r="Q43" s="21"/>
      <c r="R43" s="22"/>
      <c r="S43" s="15" t="str">
        <f>INDEX(PT_DIFFERENTIATION_NUM_CS,MATCH(C43,PT_DIFFERENTIATION_CS_ID,0))</f>
        <v>1.1.1</v>
      </c>
      <c r="T43" s="25" t="s">
        <v>4</v>
      </c>
      <c r="U43" s="17"/>
      <c r="V43" s="91"/>
      <c r="W43" s="92"/>
      <c r="X43" s="92"/>
      <c r="Y43" s="92"/>
      <c r="Z43" s="92"/>
      <c r="AA43" s="92"/>
      <c r="AB43" s="93"/>
      <c r="AC43" s="91" t="str">
        <f>INDEX(PT_DIFFERENTIATION_CS,MATCH(C43,PT_DIFFERENTIATION_CS_ID,0))</f>
        <v>без дифференциации</v>
      </c>
      <c r="AD43" s="92"/>
      <c r="AE43" s="92"/>
      <c r="AF43" s="92"/>
      <c r="AG43" s="92"/>
      <c r="AH43" s="92"/>
      <c r="AI43" s="92"/>
      <c r="AJ43" s="91"/>
      <c r="AK43" s="92"/>
      <c r="AL43" s="92"/>
      <c r="AM43" s="92"/>
      <c r="AN43" s="92"/>
      <c r="AO43" s="92"/>
      <c r="AP43" s="93"/>
      <c r="AQ43" s="93"/>
      <c r="AR43" s="18" t="s">
        <v>5</v>
      </c>
      <c r="AT43" s="19"/>
      <c r="AU43" s="19" t="str">
        <f t="shared" si="1"/>
        <v>Наименование централизованной системы водоотведения</v>
      </c>
      <c r="AV43" s="19"/>
      <c r="AW43" s="19"/>
      <c r="AX43" s="7">
        <v>23</v>
      </c>
    </row>
    <row r="44" spans="1:50" ht="24" customHeight="1">
      <c r="A44" s="10" t="s">
        <v>58</v>
      </c>
      <c r="B44" s="10" t="s">
        <v>59</v>
      </c>
      <c r="C44" s="10" t="s">
        <v>60</v>
      </c>
      <c r="D44" s="10" t="s">
        <v>61</v>
      </c>
      <c r="E44" s="90"/>
      <c r="F44" s="90"/>
      <c r="G44" s="90"/>
      <c r="H44" s="90"/>
      <c r="I44" s="94" t="str">
        <f>S43&amp;".1"</f>
        <v>1.1.1.1</v>
      </c>
      <c r="J44" s="10"/>
      <c r="K44" s="10"/>
      <c r="L44" s="11"/>
      <c r="P44" s="96">
        <v>1</v>
      </c>
      <c r="Q44" s="26"/>
      <c r="R44" s="27"/>
      <c r="S44" s="15" t="str">
        <f>$I44</f>
        <v>1.1.1.1</v>
      </c>
      <c r="T44" s="28" t="s">
        <v>6</v>
      </c>
      <c r="U44" s="17"/>
      <c r="V44" s="97"/>
      <c r="W44" s="98"/>
      <c r="X44" s="98"/>
      <c r="Y44" s="98"/>
      <c r="Z44" s="98"/>
      <c r="AA44" s="98"/>
      <c r="AB44" s="99"/>
      <c r="AC44" s="100" t="s">
        <v>62</v>
      </c>
      <c r="AD44" s="101"/>
      <c r="AE44" s="101"/>
      <c r="AF44" s="101"/>
      <c r="AG44" s="101"/>
      <c r="AH44" s="101"/>
      <c r="AI44" s="101"/>
      <c r="AJ44" s="97"/>
      <c r="AK44" s="98"/>
      <c r="AL44" s="98"/>
      <c r="AM44" s="98"/>
      <c r="AN44" s="98"/>
      <c r="AO44" s="98"/>
      <c r="AP44" s="99"/>
      <c r="AQ44" s="102"/>
      <c r="AR44" s="18" t="s">
        <v>7</v>
      </c>
      <c r="AT44" s="19"/>
      <c r="AU44" s="19" t="str">
        <f t="shared" si="1"/>
        <v>Наименование признака дифференциации</v>
      </c>
      <c r="AV44" s="19"/>
      <c r="AW44" s="19"/>
      <c r="AX44" s="7">
        <v>23</v>
      </c>
    </row>
    <row r="45" spans="1:50" ht="24" customHeight="1">
      <c r="A45" s="10" t="s">
        <v>58</v>
      </c>
      <c r="B45" s="10" t="s">
        <v>59</v>
      </c>
      <c r="C45" s="10" t="s">
        <v>60</v>
      </c>
      <c r="D45" s="10" t="s">
        <v>61</v>
      </c>
      <c r="E45" s="90"/>
      <c r="F45" s="90"/>
      <c r="G45" s="90"/>
      <c r="H45" s="90"/>
      <c r="I45" s="95"/>
      <c r="J45" s="94" t="str">
        <f>I44&amp;".1"</f>
        <v>1.1.1.1.1</v>
      </c>
      <c r="K45" s="10"/>
      <c r="L45" s="11" t="s">
        <v>8</v>
      </c>
      <c r="P45" s="96"/>
      <c r="Q45" s="96">
        <v>1</v>
      </c>
      <c r="R45" s="29"/>
      <c r="S45" s="15" t="str">
        <f>$J45</f>
        <v>1.1.1.1.1</v>
      </c>
      <c r="T45" s="30" t="s">
        <v>9</v>
      </c>
      <c r="U45" s="17"/>
      <c r="V45" s="103"/>
      <c r="W45" s="104"/>
      <c r="X45" s="104"/>
      <c r="Y45" s="104"/>
      <c r="Z45" s="104"/>
      <c r="AA45" s="104"/>
      <c r="AB45" s="105"/>
      <c r="AC45" s="103" t="s">
        <v>63</v>
      </c>
      <c r="AD45" s="104"/>
      <c r="AE45" s="104"/>
      <c r="AF45" s="104"/>
      <c r="AG45" s="104"/>
      <c r="AH45" s="104"/>
      <c r="AI45" s="104"/>
      <c r="AJ45" s="103"/>
      <c r="AK45" s="104"/>
      <c r="AL45" s="104"/>
      <c r="AM45" s="104"/>
      <c r="AN45" s="104"/>
      <c r="AO45" s="104"/>
      <c r="AP45" s="105"/>
      <c r="AQ45" s="105"/>
      <c r="AR45" s="31" t="s">
        <v>10</v>
      </c>
      <c r="AT45" s="19"/>
      <c r="AU45" s="19" t="str">
        <f t="shared" si="1"/>
        <v>Группа потребителей</v>
      </c>
      <c r="AV45" s="19"/>
      <c r="AW45" s="19"/>
      <c r="AX45" s="7">
        <v>23</v>
      </c>
    </row>
    <row r="46" spans="1:50" ht="24" customHeight="1">
      <c r="A46" s="10" t="s">
        <v>58</v>
      </c>
      <c r="B46" s="10" t="s">
        <v>59</v>
      </c>
      <c r="C46" s="10" t="s">
        <v>60</v>
      </c>
      <c r="D46" s="10" t="s">
        <v>61</v>
      </c>
      <c r="E46" s="90"/>
      <c r="F46" s="90"/>
      <c r="G46" s="90"/>
      <c r="H46" s="90"/>
      <c r="I46" s="95"/>
      <c r="J46" s="95"/>
      <c r="K46" s="94" t="str">
        <f>J45&amp;".1"</f>
        <v>1.1.1.1.1.1</v>
      </c>
      <c r="L46" s="11"/>
      <c r="P46" s="96"/>
      <c r="Q46" s="96"/>
      <c r="R46" s="29">
        <v>1</v>
      </c>
      <c r="S46" s="15" t="str">
        <f>$K46</f>
        <v>1.1.1.1.1.1</v>
      </c>
      <c r="T46" s="32"/>
      <c r="U46" s="17"/>
      <c r="V46" s="33"/>
      <c r="W46" s="33"/>
      <c r="X46" s="34"/>
      <c r="Y46" s="106"/>
      <c r="Z46" s="108" t="s">
        <v>11</v>
      </c>
      <c r="AA46" s="110"/>
      <c r="AB46" s="108" t="s">
        <v>11</v>
      </c>
      <c r="AC46" s="33">
        <v>46.56</v>
      </c>
      <c r="AD46" s="33"/>
      <c r="AE46" s="34"/>
      <c r="AF46" s="106">
        <v>46388</v>
      </c>
      <c r="AG46" s="108" t="s">
        <v>11</v>
      </c>
      <c r="AH46" s="110">
        <v>46568</v>
      </c>
      <c r="AI46" s="108" t="s">
        <v>11</v>
      </c>
      <c r="AJ46" s="33">
        <v>331.49</v>
      </c>
      <c r="AK46" s="33"/>
      <c r="AL46" s="34"/>
      <c r="AM46" s="106">
        <v>46569</v>
      </c>
      <c r="AN46" s="108" t="s">
        <v>11</v>
      </c>
      <c r="AO46" s="110">
        <v>46752</v>
      </c>
      <c r="AP46" s="108" t="s">
        <v>11</v>
      </c>
      <c r="AQ46" s="35"/>
      <c r="AR46" s="109"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AS46" s="8" t="e">
        <f ca="1">STRCHECKDATE(V47:AQ47)</f>
        <v>#NAME?</v>
      </c>
      <c r="AT46" s="19"/>
      <c r="AU46" s="19" t="str">
        <f t="shared" si="1"/>
        <v/>
      </c>
      <c r="AV46" s="19"/>
      <c r="AW46" s="19"/>
      <c r="AX46" s="7">
        <v>23</v>
      </c>
    </row>
    <row r="47" spans="1:50" ht="0" hidden="1" customHeight="1">
      <c r="A47" s="10" t="s">
        <v>58</v>
      </c>
      <c r="B47" s="10" t="s">
        <v>59</v>
      </c>
      <c r="C47" s="10" t="s">
        <v>60</v>
      </c>
      <c r="D47" s="10" t="s">
        <v>61</v>
      </c>
      <c r="E47" s="90"/>
      <c r="F47" s="90"/>
      <c r="G47" s="90"/>
      <c r="H47" s="90"/>
      <c r="I47" s="95"/>
      <c r="J47" s="95"/>
      <c r="K47" s="94"/>
      <c r="L47" s="11"/>
      <c r="P47" s="96"/>
      <c r="Q47" s="96"/>
      <c r="R47" s="29"/>
      <c r="S47" s="36"/>
      <c r="T47" s="17"/>
      <c r="U47" s="17"/>
      <c r="V47" s="37"/>
      <c r="W47" s="37"/>
      <c r="X47" s="38" t="str">
        <f>Y46&amp;"-"&amp;AA46</f>
        <v>-</v>
      </c>
      <c r="Y47" s="107"/>
      <c r="Z47" s="108"/>
      <c r="AA47" s="111"/>
      <c r="AB47" s="108"/>
      <c r="AC47" s="37"/>
      <c r="AD47" s="37"/>
      <c r="AE47" s="38" t="str">
        <f>AF46&amp;"-"&amp;AH46</f>
        <v>46388-46568</v>
      </c>
      <c r="AF47" s="107"/>
      <c r="AG47" s="108"/>
      <c r="AH47" s="111"/>
      <c r="AI47" s="108"/>
      <c r="AJ47" s="37"/>
      <c r="AK47" s="37"/>
      <c r="AL47" s="38" t="str">
        <f>AM46&amp;"-"&amp;AO46</f>
        <v>46569-46752</v>
      </c>
      <c r="AM47" s="107"/>
      <c r="AN47" s="108"/>
      <c r="AO47" s="111"/>
      <c r="AP47" s="108"/>
      <c r="AQ47" s="39"/>
      <c r="AR47" s="109"/>
      <c r="AT47" s="19"/>
      <c r="AU47" s="19" t="str">
        <f t="shared" si="1"/>
        <v/>
      </c>
      <c r="AV47" s="19"/>
      <c r="AW47" s="19"/>
      <c r="AX47" s="7">
        <v>0</v>
      </c>
    </row>
    <row r="48" spans="1:50" ht="21" customHeight="1">
      <c r="A48" s="10" t="s">
        <v>58</v>
      </c>
      <c r="B48" s="10" t="s">
        <v>59</v>
      </c>
      <c r="C48" s="10" t="s">
        <v>60</v>
      </c>
      <c r="D48" s="10" t="s">
        <v>61</v>
      </c>
      <c r="E48" s="90"/>
      <c r="F48" s="90"/>
      <c r="G48" s="90"/>
      <c r="H48" s="90"/>
      <c r="I48" s="95"/>
      <c r="J48" s="94"/>
      <c r="K48" s="10"/>
      <c r="L48" s="11"/>
      <c r="P48" s="96"/>
      <c r="Q48" s="96"/>
      <c r="R48" s="27"/>
      <c r="S48" s="40"/>
      <c r="T48" s="41" t="s">
        <v>12</v>
      </c>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18" t="s">
        <v>13</v>
      </c>
      <c r="AT48" s="19"/>
      <c r="AU48" s="19" t="str">
        <f t="shared" si="1"/>
        <v>Добавить значение признака дифференциации</v>
      </c>
      <c r="AV48" s="19"/>
      <c r="AW48" s="19"/>
      <c r="AX48" s="7">
        <v>20</v>
      </c>
    </row>
    <row r="49" spans="1:50" ht="21.95" customHeight="1">
      <c r="A49" s="10" t="s">
        <v>58</v>
      </c>
      <c r="B49" s="10" t="s">
        <v>59</v>
      </c>
      <c r="C49" s="10" t="s">
        <v>60</v>
      </c>
      <c r="D49" s="10" t="s">
        <v>61</v>
      </c>
      <c r="E49" s="90"/>
      <c r="F49" s="90"/>
      <c r="G49" s="90"/>
      <c r="H49" s="90"/>
      <c r="I49" s="94"/>
      <c r="J49" s="10"/>
      <c r="K49" s="10"/>
      <c r="L49" s="11"/>
      <c r="P49" s="96"/>
      <c r="Q49" s="26"/>
      <c r="R49" s="27"/>
      <c r="S49" s="40"/>
      <c r="T49" s="43" t="s">
        <v>14</v>
      </c>
      <c r="U49" s="42"/>
      <c r="V49" s="42"/>
      <c r="W49" s="42"/>
      <c r="X49" s="42"/>
      <c r="Y49" s="42"/>
      <c r="Z49" s="42"/>
      <c r="AA49" s="42"/>
      <c r="AB49" s="44"/>
      <c r="AC49" s="42"/>
      <c r="AD49" s="42"/>
      <c r="AE49" s="42"/>
      <c r="AF49" s="42"/>
      <c r="AG49" s="42"/>
      <c r="AH49" s="42"/>
      <c r="AI49" s="44"/>
      <c r="AJ49" s="42"/>
      <c r="AK49" s="42"/>
      <c r="AL49" s="42"/>
      <c r="AM49" s="42"/>
      <c r="AN49" s="42"/>
      <c r="AO49" s="42"/>
      <c r="AP49" s="44"/>
      <c r="AQ49" s="42"/>
      <c r="AR49" s="45"/>
      <c r="AT49" s="19"/>
      <c r="AU49" s="19" t="str">
        <f t="shared" si="1"/>
        <v>Добавить группу потребителей</v>
      </c>
      <c r="AV49" s="19"/>
      <c r="AW49" s="19"/>
      <c r="AX49" s="7">
        <v>21</v>
      </c>
    </row>
    <row r="50" spans="1:50" ht="21.95" customHeight="1">
      <c r="A50" s="10" t="s">
        <v>58</v>
      </c>
      <c r="B50" s="10" t="s">
        <v>59</v>
      </c>
      <c r="C50" s="10" t="s">
        <v>60</v>
      </c>
      <c r="D50" s="10" t="s">
        <v>61</v>
      </c>
      <c r="E50" s="90"/>
      <c r="F50" s="90"/>
      <c r="G50" s="90"/>
      <c r="H50" s="89"/>
      <c r="I50" s="10"/>
      <c r="J50" s="10"/>
      <c r="K50" s="10"/>
      <c r="L50" s="11"/>
      <c r="M50" s="12"/>
      <c r="N50" s="12"/>
      <c r="O50" s="1"/>
      <c r="P50" s="13"/>
      <c r="Q50" s="46"/>
      <c r="R50" s="14"/>
      <c r="S50" s="40"/>
      <c r="T50" s="47" t="s">
        <v>15</v>
      </c>
      <c r="U50" s="42"/>
      <c r="V50" s="42"/>
      <c r="W50" s="42"/>
      <c r="X50" s="42"/>
      <c r="Y50" s="42"/>
      <c r="Z50" s="42"/>
      <c r="AA50" s="42"/>
      <c r="AB50" s="44"/>
      <c r="AC50" s="42"/>
      <c r="AD50" s="42"/>
      <c r="AE50" s="42"/>
      <c r="AF50" s="42"/>
      <c r="AG50" s="42"/>
      <c r="AH50" s="42"/>
      <c r="AI50" s="44"/>
      <c r="AJ50" s="42"/>
      <c r="AK50" s="42"/>
      <c r="AL50" s="42"/>
      <c r="AM50" s="42"/>
      <c r="AN50" s="42"/>
      <c r="AO50" s="42"/>
      <c r="AP50" s="44"/>
      <c r="AQ50" s="42"/>
      <c r="AR50" s="48"/>
      <c r="AT50" s="19"/>
      <c r="AU50" s="19" t="str">
        <f t="shared" si="1"/>
        <v>Добавить наименование признака дифференциации</v>
      </c>
      <c r="AV50" s="19"/>
      <c r="AW50" s="19"/>
      <c r="AX50" s="7">
        <v>21</v>
      </c>
    </row>
    <row r="51" spans="1:50" s="8" customFormat="1" ht="0" hidden="1" customHeight="1">
      <c r="A51" s="49" t="s">
        <v>58</v>
      </c>
      <c r="B51" s="49" t="s">
        <v>59</v>
      </c>
      <c r="C51" s="49"/>
      <c r="D51" s="49"/>
      <c r="E51" s="90"/>
      <c r="F51" s="89"/>
      <c r="G51" s="49"/>
      <c r="H51" s="49"/>
      <c r="I51" s="49"/>
      <c r="J51" s="49"/>
      <c r="K51" s="49"/>
      <c r="L51" s="50"/>
      <c r="M51" s="51"/>
      <c r="N51" s="51"/>
      <c r="P51" s="52"/>
      <c r="Q51" s="53"/>
      <c r="R51" s="52"/>
      <c r="S51" s="54"/>
      <c r="T51" s="55" t="s">
        <v>16</v>
      </c>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T51" s="19"/>
      <c r="AU51" s="19" t="str">
        <f t="shared" si="1"/>
        <v>Добавить централизованную систему для дифференциации</v>
      </c>
      <c r="AV51" s="19"/>
      <c r="AW51" s="19"/>
      <c r="AX51" s="8">
        <v>0</v>
      </c>
    </row>
    <row r="52" spans="1:50" s="8" customFormat="1" ht="0" hidden="1" customHeight="1">
      <c r="A52" s="49" t="s">
        <v>58</v>
      </c>
      <c r="B52" s="49"/>
      <c r="C52" s="49"/>
      <c r="D52" s="49"/>
      <c r="E52" s="89"/>
      <c r="F52" s="49"/>
      <c r="G52" s="49"/>
      <c r="H52" s="49"/>
      <c r="I52" s="49"/>
      <c r="J52" s="49"/>
      <c r="K52" s="49"/>
      <c r="L52" s="50"/>
      <c r="M52" s="51"/>
      <c r="N52" s="51"/>
      <c r="P52" s="52"/>
      <c r="Q52" s="53"/>
      <c r="R52" s="52"/>
      <c r="S52" s="54"/>
      <c r="T52" s="55" t="s">
        <v>17</v>
      </c>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T52" s="19"/>
      <c r="AU52" s="19" t="str">
        <f t="shared" si="1"/>
        <v>Добавить территорию для дифференциации</v>
      </c>
      <c r="AV52" s="19"/>
      <c r="AW52" s="19"/>
      <c r="AX52" s="8">
        <v>0</v>
      </c>
    </row>
    <row r="53" spans="1:50" s="8" customFormat="1" ht="0" hidden="1" customHeight="1">
      <c r="A53" s="49"/>
      <c r="B53" s="49"/>
      <c r="C53" s="49"/>
      <c r="D53" s="49"/>
      <c r="E53" s="49"/>
      <c r="F53" s="49"/>
      <c r="G53" s="49"/>
      <c r="H53" s="49"/>
      <c r="I53" s="49"/>
      <c r="J53" s="49"/>
      <c r="K53" s="49"/>
      <c r="L53" s="50"/>
      <c r="M53" s="51"/>
      <c r="N53" s="51"/>
      <c r="P53" s="52"/>
      <c r="Q53" s="53"/>
      <c r="R53" s="52"/>
      <c r="S53" s="54"/>
      <c r="T53" s="55" t="s">
        <v>64</v>
      </c>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T53" s="19"/>
      <c r="AU53" s="19" t="str">
        <f t="shared" si="1"/>
        <v>Добавить наименование тарифа</v>
      </c>
      <c r="AV53" s="19"/>
      <c r="AW53" s="19"/>
      <c r="AX53" s="8">
        <v>0</v>
      </c>
    </row>
    <row r="54" spans="1:50" ht="11.45" customHeight="1">
      <c r="M54" s="1"/>
      <c r="N54" s="1"/>
      <c r="O54" s="1"/>
      <c r="P54" s="7"/>
      <c r="Q54" s="7"/>
      <c r="R54" s="7"/>
      <c r="S54" s="7"/>
      <c r="AJ54" s="7"/>
      <c r="AK54" s="7"/>
      <c r="AL54" s="7"/>
      <c r="AM54" s="7"/>
      <c r="AN54" s="7"/>
      <c r="AO54" s="7"/>
      <c r="AP54" s="7"/>
      <c r="AS54" s="7"/>
      <c r="AT54" s="7"/>
      <c r="AU54" s="7"/>
      <c r="AV54" s="7"/>
      <c r="AW54" s="7"/>
      <c r="AX54" s="7">
        <v>11</v>
      </c>
    </row>
    <row r="55" spans="1:50" ht="14.65" customHeight="1">
      <c r="O55" s="1"/>
      <c r="S55" s="8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X55" s="7">
        <v>14</v>
      </c>
    </row>
    <row r="56" spans="1:50" ht="14.65" customHeight="1">
      <c r="O56" s="1"/>
      <c r="AJ56" s="7"/>
      <c r="AK56" s="7"/>
      <c r="AL56" s="7"/>
      <c r="AM56" s="7"/>
      <c r="AN56" s="7"/>
      <c r="AO56" s="7"/>
      <c r="AP56" s="7"/>
      <c r="AX56" s="7">
        <v>14</v>
      </c>
    </row>
    <row r="57" spans="1:50" ht="14.65" customHeight="1">
      <c r="O57" s="1"/>
      <c r="S57" s="8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X57" s="7">
        <v>14</v>
      </c>
    </row>
    <row r="58" spans="1:50" ht="22.5" hidden="1" customHeight="1">
      <c r="A58" s="1" t="s">
        <v>65</v>
      </c>
      <c r="B58" s="1">
        <v>0</v>
      </c>
      <c r="C58" s="1">
        <v>0</v>
      </c>
      <c r="D58" s="1">
        <v>0</v>
      </c>
      <c r="E58" s="1">
        <v>0</v>
      </c>
      <c r="F58" s="1">
        <v>0</v>
      </c>
      <c r="G58" s="1">
        <v>0</v>
      </c>
      <c r="H58" s="1">
        <v>0</v>
      </c>
      <c r="I58" s="1">
        <v>0</v>
      </c>
      <c r="J58" s="1">
        <v>0</v>
      </c>
      <c r="K58" s="1">
        <v>0</v>
      </c>
      <c r="L58" s="2">
        <v>0</v>
      </c>
      <c r="M58" s="3">
        <v>0</v>
      </c>
      <c r="N58" s="3">
        <v>0</v>
      </c>
      <c r="O58" s="3">
        <v>0</v>
      </c>
      <c r="P58" s="4">
        <v>3</v>
      </c>
      <c r="Q58" s="5">
        <v>3</v>
      </c>
      <c r="R58" s="5">
        <v>3</v>
      </c>
      <c r="S58" s="6">
        <v>12</v>
      </c>
      <c r="T58" s="7">
        <v>35</v>
      </c>
      <c r="U58" s="7">
        <v>0</v>
      </c>
      <c r="V58" s="7">
        <v>0</v>
      </c>
      <c r="W58" s="7">
        <v>0</v>
      </c>
      <c r="X58" s="7">
        <v>0</v>
      </c>
      <c r="Y58" s="7">
        <v>0</v>
      </c>
      <c r="Z58" s="7">
        <v>0</v>
      </c>
      <c r="AA58" s="7">
        <v>0</v>
      </c>
      <c r="AB58" s="7">
        <v>0</v>
      </c>
      <c r="AC58" s="7">
        <v>24</v>
      </c>
      <c r="AD58" s="7">
        <v>24</v>
      </c>
      <c r="AE58" s="7">
        <v>24</v>
      </c>
      <c r="AF58" s="7">
        <v>11</v>
      </c>
      <c r="AG58" s="7">
        <v>3</v>
      </c>
      <c r="AH58" s="7">
        <v>11</v>
      </c>
      <c r="AI58" s="7">
        <v>0</v>
      </c>
      <c r="AJ58" s="7">
        <v>0</v>
      </c>
      <c r="AK58" s="7">
        <v>0</v>
      </c>
      <c r="AL58" s="7">
        <v>0</v>
      </c>
      <c r="AM58" s="7">
        <v>0</v>
      </c>
      <c r="AN58" s="7">
        <v>0</v>
      </c>
      <c r="AO58" s="7">
        <v>0</v>
      </c>
      <c r="AP58" s="7">
        <v>0</v>
      </c>
      <c r="AQ58" s="7">
        <v>4</v>
      </c>
      <c r="AR58" s="7">
        <v>115</v>
      </c>
      <c r="AS58" s="8">
        <v>10</v>
      </c>
      <c r="AT58" s="8">
        <v>10</v>
      </c>
      <c r="AU58" s="8">
        <v>10</v>
      </c>
      <c r="AV58" s="8">
        <v>10</v>
      </c>
      <c r="AW58" s="8">
        <v>10</v>
      </c>
      <c r="AX58" s="7">
        <v>23</v>
      </c>
    </row>
  </sheetData>
  <sheetProtection formatColumns="0" formatRows="0" insertRows="0" deleteColumns="0" deleteRows="0" sort="0" autoFilter="0"/>
  <mergeCells count="122">
    <mergeCell ref="T55:AR55"/>
    <mergeCell ref="T57:AR57"/>
    <mergeCell ref="AI46:AI47"/>
    <mergeCell ref="AM46:AM47"/>
    <mergeCell ref="AN46:AN47"/>
    <mergeCell ref="AO46:AO47"/>
    <mergeCell ref="AP46:AP47"/>
    <mergeCell ref="AR46:AR47"/>
    <mergeCell ref="Z46:Z47"/>
    <mergeCell ref="AA46:AA47"/>
    <mergeCell ref="AB46:AB47"/>
    <mergeCell ref="AF46:AF47"/>
    <mergeCell ref="AG46:AG47"/>
    <mergeCell ref="AH46:AH47"/>
    <mergeCell ref="E41:E52"/>
    <mergeCell ref="V41:AB41"/>
    <mergeCell ref="AC41:AQ41"/>
    <mergeCell ref="F42:F51"/>
    <mergeCell ref="V42:AB42"/>
    <mergeCell ref="AC42:AQ42"/>
    <mergeCell ref="G43:G50"/>
    <mergeCell ref="V43:AB43"/>
    <mergeCell ref="AC43:AQ43"/>
    <mergeCell ref="H44:H50"/>
    <mergeCell ref="I44:I49"/>
    <mergeCell ref="P44:P49"/>
    <mergeCell ref="V44:AB44"/>
    <mergeCell ref="AC44:AQ44"/>
    <mergeCell ref="J45:J48"/>
    <mergeCell ref="Q45:Q48"/>
    <mergeCell ref="V45:AB45"/>
    <mergeCell ref="AC45:AQ45"/>
    <mergeCell ref="K46:K47"/>
    <mergeCell ref="Y46:Y47"/>
    <mergeCell ref="S36:AQ36"/>
    <mergeCell ref="Z39:AA39"/>
    <mergeCell ref="AG39:AH39"/>
    <mergeCell ref="AN39:AO39"/>
    <mergeCell ref="Z40:AA40"/>
    <mergeCell ref="AG40:AH40"/>
    <mergeCell ref="AN40:AO40"/>
    <mergeCell ref="AI37:AI39"/>
    <mergeCell ref="AJ37:AO37"/>
    <mergeCell ref="AP37:AP39"/>
    <mergeCell ref="AR36:AR39"/>
    <mergeCell ref="S37:S39"/>
    <mergeCell ref="T37:T39"/>
    <mergeCell ref="V37:AA37"/>
    <mergeCell ref="AB37:AB39"/>
    <mergeCell ref="AC37:AH37"/>
    <mergeCell ref="S32:T32"/>
    <mergeCell ref="V32:AA32"/>
    <mergeCell ref="AC32:AH32"/>
    <mergeCell ref="AJ32:AO32"/>
    <mergeCell ref="S33:T33"/>
    <mergeCell ref="V33:AA33"/>
    <mergeCell ref="AC33:AH33"/>
    <mergeCell ref="AJ33:AO33"/>
    <mergeCell ref="AQ37:AQ39"/>
    <mergeCell ref="W38:X38"/>
    <mergeCell ref="Y38:AA38"/>
    <mergeCell ref="AD38:AE38"/>
    <mergeCell ref="AF38:AH38"/>
    <mergeCell ref="AK38:AL38"/>
    <mergeCell ref="AM38:AO38"/>
    <mergeCell ref="V35:AB35"/>
    <mergeCell ref="AC35:AI35"/>
    <mergeCell ref="AJ35:AP35"/>
    <mergeCell ref="S30:T30"/>
    <mergeCell ref="V30:AA30"/>
    <mergeCell ref="AC30:AH30"/>
    <mergeCell ref="AJ30:AO30"/>
    <mergeCell ref="S27:T27"/>
    <mergeCell ref="V27:AA27"/>
    <mergeCell ref="AC27:AH27"/>
    <mergeCell ref="AJ27:AO27"/>
    <mergeCell ref="S28:T28"/>
    <mergeCell ref="V28:AA28"/>
    <mergeCell ref="AC28:AH28"/>
    <mergeCell ref="AJ28:AO28"/>
    <mergeCell ref="S24:AH24"/>
    <mergeCell ref="S25:AH25"/>
    <mergeCell ref="AI7:AI8"/>
    <mergeCell ref="AM7:AM8"/>
    <mergeCell ref="AN7:AN8"/>
    <mergeCell ref="S29:T29"/>
    <mergeCell ref="V29:AA29"/>
    <mergeCell ref="AC29:AH29"/>
    <mergeCell ref="AJ29:AO29"/>
    <mergeCell ref="AR7:AR8"/>
    <mergeCell ref="Z7:Z8"/>
    <mergeCell ref="AA7:AA8"/>
    <mergeCell ref="AB7:AB8"/>
    <mergeCell ref="AF7:AF8"/>
    <mergeCell ref="AG7:AG8"/>
    <mergeCell ref="AH7:AH8"/>
    <mergeCell ref="AF15:AF16"/>
    <mergeCell ref="AG15:AG16"/>
    <mergeCell ref="AH15:AH16"/>
    <mergeCell ref="AI15:AI16"/>
    <mergeCell ref="E2:E13"/>
    <mergeCell ref="V2:AB2"/>
    <mergeCell ref="AC2:AQ2"/>
    <mergeCell ref="F3:F12"/>
    <mergeCell ref="V3:AB3"/>
    <mergeCell ref="AC3:AQ3"/>
    <mergeCell ref="G4:G11"/>
    <mergeCell ref="V4:AB4"/>
    <mergeCell ref="AC4:AQ4"/>
    <mergeCell ref="H5:H11"/>
    <mergeCell ref="I5:I10"/>
    <mergeCell ref="P5:P10"/>
    <mergeCell ref="V5:AB5"/>
    <mergeCell ref="AC5:AQ5"/>
    <mergeCell ref="J6:J9"/>
    <mergeCell ref="Q6:Q9"/>
    <mergeCell ref="V6:AB6"/>
    <mergeCell ref="AC6:AQ6"/>
    <mergeCell ref="K7:K8"/>
    <mergeCell ref="Y7:Y8"/>
    <mergeCell ref="AO7:AO8"/>
    <mergeCell ref="AP7:AP8"/>
  </mergeCells>
  <dataValidations count="8">
    <dataValidation type="list" allowBlank="1" showInputMessage="1" errorTitle="Ошибка" error="Выберите значение из списка" prompt="Выберите значение из списка" sqref="V983081:AQ983081 V65577:AQ65577 V131113:AQ131113 V196649:AQ196649 V262185:AQ262185 V327721:AQ327721 V393257:AQ393257 V458793:AQ458793 V524329:AQ524329 V589865:AQ589865 V655401:AQ655401 V720937:AQ720937 V786473:AQ786473 V852009:AQ852009 V917545:AQ917545">
      <formula1>kind_of_cons</formula1>
    </dataValidation>
    <dataValidation allowBlank="1" sqref="S131116:AR131122 S196652:AR196658 S262188:AR262194 S327724:AR327730 S393260:AR393266 S458796:AR458802 S524332:AR524338 S589868:AR589874 S655404:AR655410 S720940:AR720946 S786476:AR786482 S852012:AR852018 S917548:AR917554 S983084:AR983090 S65580:AR65586"/>
    <dataValidation allowBlank="1" showInputMessage="1" showErrorMessage="1" prompt="Для выбора выполните двойной щелчок левой клавиши мыши по соответствующей ячейке." sqref="Z65578 Z131114 Z196650 Z262186 Z327722 Z393258 Z458794 Z524330 Z589866 Z655402 Z720938 Z786474 Z852010 Z917546 Z983082 AB131114 AB458794 AB196650 AB262186 AB327722 AB393258 AB524330 AB589866 AB655402 AB720938 AB786474 AB852010 AB917546 AB983082 AB65578 AG65578 AG131114 AG196650 AG262186 AG327722 AG393258 AG458794 AG524330 AG589866 AG655402 AG720938 AG786474 AG852010 AG917546 AG983082 AI524330:AP524330 AI196650:AP196650 AI589866:AP589866 AI655402:AP655402 AI15 AI720938:AP720938 AI786474:AP786474 AI852010:AP852010 AI917546:AP917546 AI983082:AP983082 AI65578:AP65578 AI131114:AP131114 AI458794:AP458794 AI262186:AP262186 AI7 AN7 AP7 AG46 AI327722:AP327722 AG15 AG7 Z7 AB7 AI393258:AP393258 AI46 AN46 AP46 Z46 AB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Y65578 Y131114 Y196650 Y262186 Y327722 Y393258 Y458794 Y524330 Y589866 Y655402 Y720938 Y786474 Y852010 Y917546 Y983082 AA65578 AA131114 AA196650 AA262186 AA327722 AA393258 AA458794 AA524330 AA589866 AA655402 AA720938 AA786474 AA852010 AA917546 AA983082 AF15 AF65578 AF131114 AF196650 AF262186 AF327722 AF393258 AF458794 AF524330 AF589866 AF655402 AF720938 AF786474 AF852010 AF917546 AF983082 AH65578 AH131114 AH196650 AH262186 AH327722 AH393258 AH458794 AH524330 AH589866 AH655402 AH720938 AH786474 AH852010 AH917546 AH983082 AH46 AF46 AH15 AH7 AF7 Y7 AA7 Y46 AA46 AM7 AO7 AM46 AO46"/>
    <dataValidation type="list" allowBlank="1" showInputMessage="1" showErrorMessage="1" errorTitle="Ошибка" error="Выберите значение из списка" sqref="T65578 T131114 T196650 T262186 T327722 T393258 T458794 T524330 T589866 T655402 T720938 T786474 T852010 T917546 T983082">
      <formula1>kind_of_heat_transfer</formula1>
    </dataValidation>
    <dataValidation type="textLength" operator="lessThanOrEqual" allowBlank="1" showInputMessage="1" showErrorMessage="1" errorTitle="Ошибка" error="Допускается ввод не более 900 символов!" sqref="AR65572:AR65579 AR131108:AR131115 AR196644:AR196651 AR262180:AR262187 AR327716:AR327723 AR393252:AR393259 AR458788:AR458795 AR524324:AR524331 AR589860:AR589867 AR655396:AR655403 AR720932:AR720939 AR786468:AR786475 AR852004:AR852011 AR917540:AR917547 AR983076:AR983083 T46 T7 AC5:AI5 AQ5 AC44:AI44 AQ44">
      <formula1>900</formula1>
    </dataValidation>
    <dataValidation type="list" allowBlank="1" showInputMessage="1" showErrorMessage="1" errorTitle="Ошибка" error="Выберите значение из списка" sqref="V983080 V65576 V131112 V196648 V262184 V327720 V393256 V458792 V524328 V589864 V655400 V720936 V786472 V852008 V917544 AC983080 AC65576 AC131112 AC196648 AC262184 AC327720 AC393256 AC458792 AC524328 AC589864 AC655400 AC720936 AC786472 AC852008 AC917544">
      <formula1>kind_of_scheme_in</formula1>
    </dataValidation>
    <dataValidation allowBlank="1" promptTitle="checkPeriodRange" sqref="X65579 X131115 X196651 X262187 X327723 X393259 X458795 X524331 X589867 X655403 X720939 X786475 X852011 X917547 X983083 AE16 AE65579 AE131115 AE196651 AE262187 AE327723 AE393259 AE458795 AE524331 AE589867 AE655403 AE720939 AE786475 AE852011 AE917547 AE983083 AE47 AE8 X8 X47 AL8 AL47"/>
  </dataValidations>
  <pageMargins left="0.70866141732283472" right="0.70866141732283472" top="0.74803149606299213" bottom="0.74803149606299213" header="0.31496062992125984" footer="0.31496062992125984"/>
  <pageSetup scale="75"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34</vt:i4>
      </vt:variant>
    </vt:vector>
  </HeadingPairs>
  <TitlesOfParts>
    <vt:vector size="35" baseType="lpstr">
      <vt:lpstr>ВО. Т-во</vt:lpstr>
      <vt:lpstr>BLOCK_NOTE_P_TARIFF_A_VOTV</vt:lpstr>
      <vt:lpstr>BLOCK_NOTE_R_TARIFF_A_VOTV</vt:lpstr>
      <vt:lpstr>BLOCK_TABLE_P_TARIFF_A_VOTV</vt:lpstr>
      <vt:lpstr>BLOCK_TABLE_R_TARIFF_A_VOTV</vt:lpstr>
      <vt:lpstr>et_ver_VOTV_TARIFF_A_VOTV</vt:lpstr>
      <vt:lpstr>et_VOTV_TARIFF_A_VOTV_CS</vt:lpstr>
      <vt:lpstr>et_VOTV_TARIFF_A_VOTV_DATA_DIFF</vt:lpstr>
      <vt:lpstr>et_VOTV_TARIFF_A_VOTV_FLAG_DIFF</vt:lpstr>
      <vt:lpstr>et_VOTV_TARIFF_A_VOTV_GC</vt:lpstr>
      <vt:lpstr>et_VOTV_TARIFF_A_VOTV_NTAR</vt:lpstr>
      <vt:lpstr>et_VOTV_TARIFF_A_VOTV_PERIOD_COLOR</vt:lpstr>
      <vt:lpstr>et_VOTV_TARIFF_A_VOTV_PERIOD_NOT_COLOR</vt:lpstr>
      <vt:lpstr>et_VOTV_TARIFF_A_VOTV_TER</vt:lpstr>
      <vt:lpstr>et_VOTV_TARIFF_A_VOTV_TN</vt:lpstr>
      <vt:lpstr>pIns_PT_VTAR_A_VOTV</vt:lpstr>
      <vt:lpstr>pIns_ver_VOTV_TARIFF_A_VOTV</vt:lpstr>
      <vt:lpstr>pt_cs_17</vt:lpstr>
      <vt:lpstr>pt_ntar_17</vt:lpstr>
      <vt:lpstr>pt_ter_17</vt:lpstr>
      <vt:lpstr>tblEnd_1_TARIFF_A_VOTV</vt:lpstr>
      <vt:lpstr>tblStart_1_TARIFF_A_VOTV</vt:lpstr>
      <vt:lpstr>VOTV_TARIFF_A_VOTV_ADD_HL_COLUMN_MARKER</vt:lpstr>
      <vt:lpstr>VOTV_TARIFF_A_VOTV_DEL_HL_DATA_DIFF_COLUMN_MARKER</vt:lpstr>
      <vt:lpstr>VOTV_TARIFF_A_VOTV_DEL_HL_FLAG_DIFF_COLUMN_MARKER</vt:lpstr>
      <vt:lpstr>VOTV_TARIFF_A_VOTV_DEL_HL_GC_COLUMN_MARKER</vt:lpstr>
      <vt:lpstr>VOTV_TARIFF_A_VOTV_DELETE_PERIOD_ROW_MARKER</vt:lpstr>
      <vt:lpstr>VOTV_TARIFF_A_VOTV_FLAG_BLOCK_COLUMN_MARKER</vt:lpstr>
      <vt:lpstr>VOTV_TARIFF_A_VOTV_FLAG_BLOCK_ROW_MARKER</vt:lpstr>
      <vt:lpstr>VOTV_TARIFF_A_VOTV_NUM_CS_COLUMN_MARKER</vt:lpstr>
      <vt:lpstr>VOTV_TARIFF_A_VOTV_NUM_DATA_DIFF_COLUMN_MARKER</vt:lpstr>
      <vt:lpstr>VOTV_TARIFF_A_VOTV_NUM_FLAG_DIFF_COLUMN_MARKER</vt:lpstr>
      <vt:lpstr>VOTV_TARIFF_A_VOTV_NUM_GC_COLUMN_MARKER</vt:lpstr>
      <vt:lpstr>VOTV_TARIFF_A_VOTV_NUM_NTAR_COLUMN_MARKER</vt:lpstr>
      <vt:lpstr>VOTV_TARIFF_A_VOTV_NUM_TER_COLUMN_MARKER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cp:lastPrinted>2026-05-07T05:46:40Z</cp:lastPrinted>
  <dcterms:created xsi:type="dcterms:W3CDTF">2026-05-07T05:36:12Z</dcterms:created>
  <dcterms:modified xsi:type="dcterms:W3CDTF">2026-05-08T08:10:52Z</dcterms:modified>
</cp:coreProperties>
</file>