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90" windowWidth="27795" windowHeight="12330"/>
  </bookViews>
  <sheets>
    <sheet name="Форма 1.2 | Т-гор.вода" sheetId="1" r:id="rId1"/>
  </sheets>
  <externalReferences>
    <externalReference r:id="rId2"/>
    <externalReference r:id="rId3"/>
  </externalReferences>
  <definedNames>
    <definedName name="add_POST_5">'Форма 1.2 | Т-гор.вода'!$M$25</definedName>
    <definedName name="add_Warm_5">'Форма 1.2 | Т-гор.вода'!$M$38</definedName>
    <definedName name="anscount" hidden="1">1</definedName>
    <definedName name="CHECK_LINK_RANGE_1">"Калькуляция!$I$11:$I$132"</definedName>
    <definedName name="checkCell_List06_5">'Форма 1.2 | Т-гор.вода'!$M$18:$AR$38</definedName>
    <definedName name="checkCell_List06_5_double_date">'Форма 1.2 | Т-гор.вода'!$AS$18:$AS$38</definedName>
    <definedName name="checkCell_List06_5_OneR">'Форма 1.2 | Т-гор.вода'!$P$15:$R$38</definedName>
    <definedName name="checkCell_List06_5_OneR_1c">'Форма 1.2 | Т-гор.вода'!$P$15:$P$38</definedName>
    <definedName name="checkCell_List06_5_OneR_2c">'Форма 1.2 | Т-гор.вода'!$Q$15:$R$38</definedName>
    <definedName name="checkCell_List06_5_TwoR">'Форма 1.2 | Т-гор.вода'!$S$15:$W$38</definedName>
    <definedName name="checkCell_List06_5_TwoR_1c">'Форма 1.2 | Т-гор.вода'!$S$15:$T$38</definedName>
    <definedName name="checkCell_List06_5_TwoR_2c">'Форма 1.2 | Т-гор.вода'!$U$15:$W$38</definedName>
    <definedName name="checkCell_List06_5_unique_t">'Форма 1.2 | Т-гор.вода'!$M$18:$M$38</definedName>
    <definedName name="checkCell_List06_5_unique_t1">'Форма 1.2 | Т-гор.вода'!$AT$18:$AT$38</definedName>
    <definedName name="Component_comp">'Форма 1.2 | Т-гор.вода'!$O$23</definedName>
    <definedName name="dateCh">[1]Титульный!$F$15</definedName>
    <definedName name="datePr">[1]Титульный!$F$19</definedName>
    <definedName name="datePr_ch">[1]Титульный!$F$24</definedName>
    <definedName name="default_val_5">'Форма 1.2 | Т-гор.вода'!$M$23</definedName>
    <definedName name="DESCRIPTION_TERRITORY">[1]REESTR_DS!$B$2:$B$3</definedName>
    <definedName name="header_5">'Форма 1.2 | Т-гор.вода'!$L$5</definedName>
    <definedName name="IstPub">[1]Титульный!$F$21</definedName>
    <definedName name="IstPub_ch">[1]Титульный!$F$26</definedName>
    <definedName name="kind_group_rates_load_filter">[1]TEHSHEET!$AQ$2:$AQ$4</definedName>
    <definedName name="kind_of_cons">[1]TEHSHEET!$R$2:$R$6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1.3 | Т-подкл'!$12:$12</definedName>
    <definedName name="List06_5_1_changeColor">'Форма 1.2 | Т-гор.вода'!$O$23:$AB$25</definedName>
    <definedName name="List06_5_DP">'Форма 1.2 | Т-гор.вода'!$11:$11</definedName>
    <definedName name="List06_5_MC">'[2]Т-гор'!$O$18:$O$32</definedName>
    <definedName name="List06_5_MC2">'Форма 1.2 | Т-гор.вода'!$AQ$18:$AQ$38</definedName>
    <definedName name="List06_5_note">'Форма 1.2 | Т-гор.вода'!$AR$18:$AR$38</definedName>
    <definedName name="List06_5_Period">'Форма 1.2 | Т-гор.вода'!$O$18:$AB$38</definedName>
    <definedName name="List06_9_DP">'[1]Форма 1.3 | Т-подкл(инд)'!$12:$12</definedName>
    <definedName name="MODesc">'[1]Перечень тарифов'!$N$20:$N$25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OneRates_5">'Форма 1.2 | Т-гор.вода'!$P$23:$R$23</definedName>
    <definedName name="OneRates_5_comp">'Форма 1.2 | Т-гор.вода'!$Q$23:$R$23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5_2">'Форма 1.2 | Т-гор.вода'!$H$18:$K$38</definedName>
    <definedName name="periodEnd">[1]Титульный!$F$12</definedName>
    <definedName name="periodStart">[1]Титульный!$F$11</definedName>
    <definedName name="pIns_List06_5_Period">'Форма 1.2 | Т-гор.вода'!$AQ$18:$AQ$38</definedName>
    <definedName name="pVDel_List06_5">'Форма 1.2 | Т-гор.вода'!$12:$12</definedName>
    <definedName name="RegExc_clear_1">[1]et_union_hor!$L$115:$W$115,[1]et_union_hor!$L$121:$W$121</definedName>
    <definedName name="RegExc_Clear_2">[1]et_union_hor!$L$132:$W$132,[1]et_union_hor!$L$138:$W$138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TwoRates_5">'Форма 1.2 | Т-гор.вода'!$S$23:$W$23</definedName>
    <definedName name="TwoRates_5_comp">'Форма 1.2 | Т-гор.вода'!$U$23:$W$23</definedName>
    <definedName name="vid_teplnos_11">'Форма 1.2 | Т-гор.вода'!$M$23</definedName>
  </definedNames>
  <calcPr calcId="124519"/>
</workbook>
</file>

<file path=xl/calcChain.xml><?xml version="1.0" encoding="utf-8"?>
<calcChain xmlns="http://schemas.openxmlformats.org/spreadsheetml/2006/main">
  <c r="AF34" i="1"/>
  <c r="R34"/>
  <c r="AU33"/>
  <c r="AF29"/>
  <c r="R29"/>
  <c r="AU28"/>
  <c r="AF24"/>
  <c r="R24"/>
  <c r="AU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P10"/>
  <c r="P9"/>
  <c r="M9"/>
  <c r="P8"/>
  <c r="M8"/>
  <c r="P7"/>
  <c r="M7"/>
  <c r="L27"/>
  <c r="AT32"/>
  <c r="L22"/>
  <c r="L23"/>
  <c r="AS28"/>
  <c r="L33"/>
  <c r="L32"/>
  <c r="L18"/>
  <c r="L19"/>
  <c r="AT27"/>
  <c r="L21"/>
  <c r="AT22"/>
  <c r="AS23"/>
  <c r="L28"/>
  <c r="AS33"/>
  <c r="L20"/>
</calcChain>
</file>

<file path=xl/sharedStrings.xml><?xml version="1.0" encoding="utf-8"?>
<sst xmlns="http://schemas.openxmlformats.org/spreadsheetml/2006/main" count="102" uniqueCount="50">
  <si>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</si>
  <si>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</si>
  <si>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</si>
  <si>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</si>
  <si>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</si>
  <si>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</si>
  <si>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</si>
  <si>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</si>
  <si>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</si>
  <si>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</si>
  <si>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</si>
  <si>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</si>
  <si>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</si>
  <si>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</si>
  <si>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</si>
  <si>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</si>
  <si>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</si>
  <si>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</si>
  <si>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</si>
  <si>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</si>
  <si>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</si>
  <si>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</si>
  <si>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</si>
  <si>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</si>
  <si>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</si>
  <si>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</si>
  <si>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</si>
  <si>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</si>
  <si>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</si>
  <si>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</si>
  <si>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</si>
  <si>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</si>
  <si>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 потребители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</si>
  <si>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</si>
  <si>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01.01.2023</t>
  </si>
  <si>
    <t>да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</si>
  <si>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</si>
  <si>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</si>
  <si>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</si>
  <si>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</si>
  <si>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</si>
  <si>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</si>
  <si>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население и приравненные категории</t>
  </si>
  <si>
    <t>население (с учетом НДС)</t>
  </si>
  <si>
    <t/>
  </si>
  <si>
    <t>3</t>
  </si>
  <si>
    <t>бюджетные организации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</si>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</sst>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11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49" fontId="0" fillId="0" borderId="0" applyBorder="0">
      <alignment vertical="top"/>
    </xf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5" applyBorder="0">
      <alignment horizontal="center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64" fontId="20" fillId="0" borderId="0"/>
    <xf numFmtId="0" fontId="21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7" fillId="0" borderId="13" applyNumberFormat="0" applyAlignment="0">
      <protection locked="0"/>
    </xf>
    <xf numFmtId="165" fontId="23" fillId="0" borderId="0" applyFont="0" applyFill="0" applyBorder="0" applyAlignment="0" applyProtection="0"/>
    <xf numFmtId="166" fontId="3" fillId="5" borderId="0">
      <protection locked="0"/>
    </xf>
    <xf numFmtId="0" fontId="24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8" borderId="13" applyNumberFormat="0" applyAlignment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/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29" fillId="9" borderId="14" applyNumberFormat="0">
      <alignment horizontal="center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4" fontId="3" fillId="5" borderId="15" applyBorder="0">
      <alignment horizontal="right"/>
    </xf>
    <xf numFmtId="49" fontId="3" fillId="0" borderId="0" applyBorder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" fillId="0" borderId="0"/>
    <xf numFmtId="0" fontId="2" fillId="0" borderId="0"/>
    <xf numFmtId="0" fontId="10" fillId="10" borderId="0" applyNumberFormat="0" applyBorder="0" applyAlignment="0">
      <alignment horizontal="left" vertical="center"/>
    </xf>
    <xf numFmtId="0" fontId="6" fillId="0" borderId="0"/>
    <xf numFmtId="49" fontId="10" fillId="0" borderId="0" applyBorder="0">
      <alignment vertical="top"/>
    </xf>
    <xf numFmtId="49" fontId="3" fillId="0" borderId="0" applyBorder="0">
      <alignment vertical="top"/>
    </xf>
    <xf numFmtId="49" fontId="10" fillId="0" borderId="0" applyBorder="0">
      <alignment vertical="top"/>
    </xf>
    <xf numFmtId="49" fontId="3" fillId="10" borderId="0" applyBorder="0">
      <alignment vertical="top"/>
    </xf>
    <xf numFmtId="49" fontId="35" fillId="2" borderId="0" applyBorder="0">
      <alignment vertical="top"/>
    </xf>
    <xf numFmtId="49" fontId="10" fillId="0" borderId="0" applyBorder="0">
      <alignment vertical="top"/>
    </xf>
  </cellStyleXfs>
  <cellXfs count="118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vertical="center" wrapText="1"/>
    </xf>
    <xf numFmtId="49" fontId="15" fillId="2" borderId="6" xfId="8" applyNumberFormat="1" applyFont="1" applyFill="1" applyBorder="1" applyAlignment="1" applyProtection="1">
      <alignment horizontal="center" vertical="center" wrapText="1"/>
    </xf>
    <xf numFmtId="0" fontId="5" fillId="2" borderId="0" xfId="8" applyNumberFormat="1" applyFont="1" applyFill="1" applyBorder="1" applyAlignment="1" applyProtection="1">
      <alignment horizontal="center" vertical="center" wrapText="1"/>
    </xf>
    <xf numFmtId="0" fontId="15" fillId="2" borderId="6" xfId="8" applyNumberFormat="1" applyFont="1" applyFill="1" applyBorder="1" applyAlignment="1" applyProtection="1">
      <alignment horizontal="center" vertical="center" wrapText="1"/>
    </xf>
    <xf numFmtId="0" fontId="5" fillId="2" borderId="6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Font="1">
      <alignment vertical="top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1" applyFont="1" applyFill="1" applyBorder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Font="1" applyFill="1" applyBorder="1" applyAlignment="1" applyProtection="1">
      <alignment horizontal="center" vertical="center"/>
    </xf>
    <xf numFmtId="49" fontId="13" fillId="4" borderId="4" xfId="0" applyFont="1" applyFill="1" applyBorder="1" applyAlignment="1" applyProtection="1">
      <alignment horizontal="left" vertical="center" indent="6"/>
    </xf>
    <xf numFmtId="49" fontId="10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Font="1" applyFill="1" applyBorder="1" applyProtection="1">
      <alignment vertical="top"/>
    </xf>
    <xf numFmtId="49" fontId="3" fillId="0" borderId="0" xfId="0" applyFont="1" applyBorder="1">
      <alignment vertical="top"/>
    </xf>
    <xf numFmtId="49" fontId="13" fillId="4" borderId="4" xfId="0" applyFont="1" applyFill="1" applyBorder="1" applyAlignment="1" applyProtection="1">
      <alignment horizontal="left" vertical="center" indent="5"/>
    </xf>
    <xf numFmtId="49" fontId="5" fillId="0" borderId="0" xfId="0" applyFont="1">
      <alignment vertical="top"/>
    </xf>
    <xf numFmtId="49" fontId="3" fillId="5" borderId="7" xfId="1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49" fontId="4" fillId="0" borderId="0" xfId="0" applyFont="1" applyBorder="1">
      <alignment vertical="top"/>
    </xf>
    <xf numFmtId="49" fontId="18" fillId="4" borderId="10" xfId="0" applyFont="1" applyFill="1" applyBorder="1" applyAlignment="1" applyProtection="1">
      <alignment horizontal="center" vertical="center"/>
    </xf>
    <xf numFmtId="49" fontId="13" fillId="4" borderId="11" xfId="0" applyFont="1" applyFill="1" applyBorder="1" applyAlignment="1" applyProtection="1">
      <alignment horizontal="left" vertical="center" indent="4"/>
    </xf>
    <xf numFmtId="49" fontId="10" fillId="4" borderId="11" xfId="4" applyNumberFormat="1" applyFont="1" applyFill="1" applyBorder="1" applyAlignment="1" applyProtection="1">
      <alignment horizontal="center" vertical="center" wrapText="1"/>
    </xf>
    <xf numFmtId="49" fontId="18" fillId="4" borderId="11" xfId="0" applyFont="1" applyFill="1" applyBorder="1" applyAlignment="1" applyProtection="1">
      <alignment horizontal="left" vertical="center"/>
    </xf>
    <xf numFmtId="49" fontId="0" fillId="4" borderId="11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49" fontId="13" fillId="4" borderId="4" xfId="0" applyFont="1" applyFill="1" applyBorder="1" applyAlignment="1" applyProtection="1">
      <alignment horizontal="left" vertical="center" indent="3"/>
    </xf>
    <xf numFmtId="49" fontId="13" fillId="4" borderId="4" xfId="0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0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center" vertical="center" wrapText="1"/>
    </xf>
    <xf numFmtId="0" fontId="15" fillId="2" borderId="6" xfId="8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3" fillId="4" borderId="2" xfId="0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</cellXfs>
  <cellStyles count="61">
    <cellStyle name=" 1" xfId="10"/>
    <cellStyle name=" 1 2" xfId="11"/>
    <cellStyle name=" 1_Stage1" xfId="12"/>
    <cellStyle name="_Model_RAB Мой_PR.PROG.WARM.NOTCOMBI.2012.2.16_v1.4(04.04.11) " xfId="13"/>
    <cellStyle name="_Model_RAB Мой_Книга2_PR.PROG.WARM.NOTCOMBI.2012.2.16_v1.4(04.04.11) " xfId="14"/>
    <cellStyle name="_Model_RAB_MRSK_svod_PR.PROG.WARM.NOTCOMBI.2012.2.16_v1.4(04.04.11) " xfId="15"/>
    <cellStyle name="_Model_RAB_MRSK_svod_Книга2_PR.PROG.WARM.NOTCOMBI.2012.2.16_v1.4(04.04.11) " xfId="16"/>
    <cellStyle name="_МОДЕЛЬ_1 (2)_PR.PROG.WARM.NOTCOMBI.2012.2.16_v1.4(04.04.11) " xfId="17"/>
    <cellStyle name="_МОДЕЛЬ_1 (2)_Книга2_PR.PROG.WARM.NOTCOMBI.2012.2.16_v1.4(04.04.11) " xfId="18"/>
    <cellStyle name="_пр 5 тариф RAB_PR.PROG.WARM.NOTCOMBI.2012.2.16_v1.4(04.04.11) " xfId="19"/>
    <cellStyle name="_пр 5 тариф RAB_Книга2_PR.PROG.WARM.NOTCOMBI.2012.2.16_v1.4(04.04.11) " xfId="20"/>
    <cellStyle name="_Расчет RAB_22072008_PR.PROG.WARM.NOTCOMBI.2012.2.16_v1.4(04.04.11) " xfId="21"/>
    <cellStyle name="_Расчет RAB_22072008_Книга2_PR.PROG.WARM.NOTCOMBI.2012.2.16_v1.4(04.04.11) " xfId="22"/>
    <cellStyle name="_Расчет RAB_Лен и МОЭСК_с 2010 года_14.04.2009_со сглаж_version 3.0_без ФСК_PR.PROG.WARM.NOTCOMBI.2012.2.16_v1.4(04.04.11) " xfId="23"/>
    <cellStyle name="_Расчет RAB_Лен и МОЭСК_с 2010 года_14.04.2009_со сглаж_version 3.0_без ФСК_Книга2_PR.PROG.WARM.NOTCOMBI.2012.2.16_v1.4(04.04.11) 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Followed Hyperlink" xfId="31"/>
    <cellStyle name="Header 3" xfId="32"/>
    <cellStyle name="Hyperlink" xfId="33"/>
    <cellStyle name="normal" xfId="34"/>
    <cellStyle name="Normal1" xfId="35"/>
    <cellStyle name="Normal2" xfId="36"/>
    <cellStyle name="Percent1" xfId="37"/>
    <cellStyle name="Title 4" xfId="38"/>
    <cellStyle name="Гиперссылка" xfId="9" builtinId="8"/>
    <cellStyle name="Гиперссылка 2" xfId="39"/>
    <cellStyle name="Гиперссылка 2 2" xfId="40"/>
    <cellStyle name="Гиперссылка 4" xfId="41"/>
    <cellStyle name="Заголовок" xfId="42"/>
    <cellStyle name="ЗаголовокСтолбца" xfId="8"/>
    <cellStyle name="Значение" xfId="43"/>
    <cellStyle name="Обычный" xfId="0" builtinId="0"/>
    <cellStyle name="Обычный 10" xfId="44"/>
    <cellStyle name="Обычный 12" xfId="45"/>
    <cellStyle name="Обычный 12 2" xfId="46"/>
    <cellStyle name="Обычный 14" xfId="6"/>
    <cellStyle name="Обычный 14 2" xfId="47"/>
    <cellStyle name="Обычный 14 3" xfId="48"/>
    <cellStyle name="Обычный 14 4" xfId="49"/>
    <cellStyle name="Обычный 15" xfId="50"/>
    <cellStyle name="Обычный 2" xfId="51"/>
    <cellStyle name="Обычный 2 10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3 3" xfId="58"/>
    <cellStyle name="Обычный 4" xfId="59"/>
    <cellStyle name="Обычный 5" xfId="60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32</xdr:row>
      <xdr:rowOff>0</xdr:rowOff>
    </xdr:from>
    <xdr:to>
      <xdr:col>42</xdr:col>
      <xdr:colOff>228600</xdr:colOff>
      <xdr:row>32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16575" y="6438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6346150" y="7648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6346150" y="7648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6346150" y="7648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26346150" y="4981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6346150" y="64389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2/&#1054;&#1090;&#1095;&#1077;&#1090;&#1099;%20&#1045;&#1048;&#1040;&#1057;/2022/&#1087;&#1086;%20&#1087;&#1088;&#1080;&#1085;&#1103;&#1090;&#1099;&#1084;%20&#1090;&#1072;&#1088;&#1080;&#1092;&#1072;&#1084;/&#1075;&#1074;&#1089;/FAS.JKH.OPEN.INFO.PRICE.GVS(v1.0.2)_202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>29.11.2022</v>
          </cell>
        </row>
        <row r="18">
          <cell r="F18" t="str">
            <v>Региональная служба по тарифам ХМАО-Югры</v>
          </cell>
        </row>
        <row r="19">
          <cell r="F19" t="str">
            <v>13.12.2018</v>
          </cell>
        </row>
        <row r="20">
          <cell r="F20" t="str">
            <v>109-нп</v>
          </cell>
        </row>
        <row r="21">
          <cell r="F21" t="str">
            <v>pravo.gov.ru</v>
          </cell>
        </row>
        <row r="23">
          <cell r="F23" t="str">
            <v>Региональная служба по тарифам ХМАО-Югры</v>
          </cell>
        </row>
        <row r="24">
          <cell r="F24" t="str">
            <v>29.11.2022</v>
          </cell>
        </row>
        <row r="25">
          <cell r="F25" t="str">
            <v>102-нп</v>
          </cell>
        </row>
        <row r="26">
          <cell r="F26" t="str">
            <v>pravo.gov.ru</v>
          </cell>
        </row>
      </sheetData>
      <sheetData sheetId="4"/>
      <sheetData sheetId="5">
        <row r="21">
          <cell r="J21" t="str">
            <v>тариф на горячую воду в закрытой системе горячего водоснабжения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AK12" t="str">
            <v>dp</v>
          </cell>
        </row>
      </sheetData>
      <sheetData sheetId="12"/>
      <sheetData sheetId="13">
        <row r="12">
          <cell r="AJ12" t="str">
            <v>dp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 t="str">
            <v>Сургутский муниципальный район, Нижнесортымский (71826423);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H2" t="str">
            <v>общий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транспортировку горячей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к централизованной системе горячего водоснабжения</v>
          </cell>
          <cell r="AU3" t="str">
            <v>от 41 мм до 70 мм включительно</v>
          </cell>
          <cell r="AZ3" t="str">
            <v>Форма 1.2</v>
          </cell>
          <cell r="BA3" t="str">
            <v>Информация о величинах тарифов на горячую воду, транспортировку воды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подключение к централизованной системе горячего водоснабжения (инд)</v>
          </cell>
          <cell r="AU4" t="str">
            <v>от 71 мм до 100 мм включительно</v>
          </cell>
          <cell r="AZ4" t="str">
            <v>Форма 1.3</v>
          </cell>
          <cell r="BA4" t="str">
            <v>Информация о величинах тарифов на подключение к централизованной системе горячего водоснабжения</v>
          </cell>
        </row>
        <row r="5"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1.8</v>
          </cell>
          <cell r="BA5" t="str">
            <v>Информация об условиях, на которых осуществляется поставка регулируемых товаров и (или) оказание регулируемых услуг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1.9</v>
          </cell>
          <cell r="BA6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6_5">
    <tabColor rgb="FFEAEBEE"/>
    <pageSetUpPr fitToPage="1"/>
  </sheetPr>
  <dimension ref="A1:BD40"/>
  <sheetViews>
    <sheetView showGridLines="0" tabSelected="1" topLeftCell="L10" workbookViewId="0">
      <selection activeCell="M14" sqref="M14:M16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1.7109375" style="3" hidden="1" customWidth="1"/>
    <col min="30" max="30" width="20.7109375" style="3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hidden="1" customWidth="1"/>
    <col min="43" max="43" width="4.7109375" style="3" customWidth="1"/>
    <col min="44" max="44" width="115.7109375" style="3" customWidth="1"/>
    <col min="45" max="46" width="10.5703125" style="5"/>
    <col min="47" max="47" width="11.140625" style="5" customWidth="1"/>
    <col min="48" max="56" width="10.5703125" style="5"/>
    <col min="57" max="16384" width="10.5703125" style="3"/>
  </cols>
  <sheetData>
    <row r="1" spans="7:56" ht="14.25" hidden="1" customHeight="1">
      <c r="R1" s="4"/>
      <c r="S1" s="4"/>
      <c r="T1" s="4"/>
      <c r="U1" s="4"/>
      <c r="V1" s="4"/>
      <c r="W1" s="4"/>
      <c r="X1" s="4"/>
      <c r="Y1" s="4"/>
      <c r="AF1" s="4"/>
      <c r="AG1" s="4"/>
      <c r="AH1" s="4"/>
      <c r="AI1" s="4"/>
      <c r="AJ1" s="4"/>
      <c r="AK1" s="4"/>
      <c r="AL1" s="4"/>
      <c r="AM1" s="4"/>
    </row>
    <row r="2" spans="7:56" ht="14.25" hidden="1" customHeight="1">
      <c r="AB2" s="4"/>
      <c r="AP2" s="4"/>
    </row>
    <row r="3" spans="7:56" ht="14.25" hidden="1" customHeight="1"/>
    <row r="4" spans="7:56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7:56" ht="24.95" customHeight="1">
      <c r="J5" s="6"/>
      <c r="K5" s="6"/>
      <c r="L5" s="111" t="s">
        <v>0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BD5" s="3"/>
    </row>
    <row r="6" spans="7:56" ht="3" customHeight="1">
      <c r="J6" s="6"/>
      <c r="K6" s="6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BD6" s="3"/>
    </row>
    <row r="7" spans="7:56" s="12" customFormat="1" ht="22.5">
      <c r="G7" s="11"/>
      <c r="H7" s="11"/>
      <c r="L7" s="13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15"/>
      <c r="O7" s="15"/>
      <c r="P7" s="114" t="str">
        <f>IF(NameOrPr_ch="",IF(NameOrPr="","",NameOrPr),NameOrPr_ch)</f>
        <v>Региональная служба по тарифам ХМАО-Югры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6"/>
      <c r="AR7" s="16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7:56" s="12" customFormat="1" ht="18.75">
      <c r="G8" s="11"/>
      <c r="H8" s="11"/>
      <c r="L8" s="13"/>
      <c r="M8" s="14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5"/>
      <c r="O8" s="15"/>
      <c r="P8" s="114" t="str">
        <f>IF(datePr_ch="",IF(datePr="","",datePr),datePr_ch)</f>
        <v>29.11.2022</v>
      </c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6"/>
      <c r="AR8" s="16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7:56" s="12" customFormat="1" ht="18.75">
      <c r="G9" s="11"/>
      <c r="H9" s="11"/>
      <c r="L9" s="13"/>
      <c r="M9" s="14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5"/>
      <c r="O9" s="15"/>
      <c r="P9" s="114" t="str">
        <f>IF(numberPr_ch="",IF(numberPr="","",numberPr),numberPr_ch)</f>
        <v>102-нп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16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7:56" s="12" customFormat="1" ht="18.75">
      <c r="G10" s="11"/>
      <c r="H10" s="11"/>
      <c r="L10" s="13"/>
      <c r="M10" s="14" t="s">
        <v>1</v>
      </c>
      <c r="N10" s="15"/>
      <c r="O10" s="15"/>
      <c r="P10" s="114" t="str">
        <f>IF(IstPub_ch="",IF(IstPub="","",IstPub),IstPub_ch)</f>
        <v>pravo.gov.ru</v>
      </c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6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7:56" s="19" customFormat="1" ht="18" hidden="1" customHeight="1">
      <c r="G11" s="18"/>
      <c r="H11" s="18"/>
      <c r="L11" s="117"/>
      <c r="M11" s="117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 t="s">
        <v>2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 t="s">
        <v>2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7:56" s="19" customFormat="1">
      <c r="G12" s="18"/>
      <c r="H12" s="18"/>
      <c r="L12" s="20"/>
      <c r="M12" s="20"/>
      <c r="N12" s="20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 t="s">
        <v>3</v>
      </c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7:56" ht="15" customHeight="1">
      <c r="J13" s="6"/>
      <c r="K13" s="6"/>
      <c r="L13" s="104" t="s">
        <v>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 t="s">
        <v>5</v>
      </c>
      <c r="BD13" s="3"/>
    </row>
    <row r="14" spans="7:56" ht="15" customHeight="1">
      <c r="J14" s="6"/>
      <c r="K14" s="6"/>
      <c r="L14" s="104" t="s">
        <v>6</v>
      </c>
      <c r="M14" s="104" t="s">
        <v>7</v>
      </c>
      <c r="N14" s="104"/>
      <c r="O14" s="110" t="s">
        <v>8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04" t="s">
        <v>9</v>
      </c>
      <c r="AC14" s="110" t="s">
        <v>8</v>
      </c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04" t="s">
        <v>9</v>
      </c>
      <c r="AQ14" s="105" t="s">
        <v>10</v>
      </c>
      <c r="AR14" s="104"/>
      <c r="BD14" s="3"/>
    </row>
    <row r="15" spans="7:56" ht="14.25" customHeight="1">
      <c r="J15" s="6"/>
      <c r="K15" s="6"/>
      <c r="L15" s="104"/>
      <c r="M15" s="104"/>
      <c r="N15" s="104"/>
      <c r="O15" s="24"/>
      <c r="P15" s="24" t="s">
        <v>11</v>
      </c>
      <c r="Q15" s="106" t="s">
        <v>12</v>
      </c>
      <c r="R15" s="106"/>
      <c r="S15" s="106" t="s">
        <v>13</v>
      </c>
      <c r="T15" s="106"/>
      <c r="U15" s="107" t="s">
        <v>14</v>
      </c>
      <c r="V15" s="108"/>
      <c r="W15" s="108"/>
      <c r="X15" s="25"/>
      <c r="Y15" s="109" t="s">
        <v>15</v>
      </c>
      <c r="Z15" s="109"/>
      <c r="AA15" s="109"/>
      <c r="AB15" s="104"/>
      <c r="AC15" s="24"/>
      <c r="AD15" s="24" t="s">
        <v>11</v>
      </c>
      <c r="AE15" s="106" t="s">
        <v>12</v>
      </c>
      <c r="AF15" s="106"/>
      <c r="AG15" s="106" t="s">
        <v>13</v>
      </c>
      <c r="AH15" s="106"/>
      <c r="AI15" s="107" t="s">
        <v>14</v>
      </c>
      <c r="AJ15" s="108"/>
      <c r="AK15" s="108"/>
      <c r="AL15" s="25"/>
      <c r="AM15" s="109" t="s">
        <v>15</v>
      </c>
      <c r="AN15" s="109"/>
      <c r="AO15" s="109"/>
      <c r="AP15" s="104"/>
      <c r="AQ15" s="105"/>
      <c r="AR15" s="104"/>
      <c r="BD15" s="3"/>
    </row>
    <row r="16" spans="7:56" ht="33.75" customHeight="1">
      <c r="J16" s="6"/>
      <c r="K16" s="6"/>
      <c r="L16" s="104"/>
      <c r="M16" s="104"/>
      <c r="N16" s="104"/>
      <c r="O16" s="26"/>
      <c r="P16" s="26" t="s">
        <v>16</v>
      </c>
      <c r="Q16" s="25" t="s">
        <v>17</v>
      </c>
      <c r="R16" s="25" t="s">
        <v>18</v>
      </c>
      <c r="S16" s="25" t="s">
        <v>19</v>
      </c>
      <c r="T16" s="25" t="s">
        <v>20</v>
      </c>
      <c r="U16" s="25" t="s">
        <v>21</v>
      </c>
      <c r="V16" s="25" t="s">
        <v>22</v>
      </c>
      <c r="W16" s="25" t="s">
        <v>18</v>
      </c>
      <c r="X16" s="25"/>
      <c r="Y16" s="27" t="s">
        <v>23</v>
      </c>
      <c r="Z16" s="101" t="s">
        <v>24</v>
      </c>
      <c r="AA16" s="101"/>
      <c r="AB16" s="104"/>
      <c r="AC16" s="26"/>
      <c r="AD16" s="26" t="s">
        <v>16</v>
      </c>
      <c r="AE16" s="25" t="s">
        <v>17</v>
      </c>
      <c r="AF16" s="25" t="s">
        <v>18</v>
      </c>
      <c r="AG16" s="25" t="s">
        <v>19</v>
      </c>
      <c r="AH16" s="25" t="s">
        <v>20</v>
      </c>
      <c r="AI16" s="25" t="s">
        <v>21</v>
      </c>
      <c r="AJ16" s="25" t="s">
        <v>22</v>
      </c>
      <c r="AK16" s="25" t="s">
        <v>18</v>
      </c>
      <c r="AL16" s="25"/>
      <c r="AM16" s="27" t="s">
        <v>23</v>
      </c>
      <c r="AN16" s="101" t="s">
        <v>24</v>
      </c>
      <c r="AO16" s="101"/>
      <c r="AP16" s="104"/>
      <c r="AQ16" s="105"/>
      <c r="AR16" s="104"/>
      <c r="BD16" s="3"/>
    </row>
    <row r="17" spans="1:56" ht="12" customHeight="1">
      <c r="J17" s="6"/>
      <c r="K17" s="28">
        <v>1</v>
      </c>
      <c r="L17" s="29" t="s">
        <v>25</v>
      </c>
      <c r="M17" s="29" t="s">
        <v>26</v>
      </c>
      <c r="N17" s="30" t="str">
        <f ca="1">OFFSET(N17,0,-1)</f>
        <v>2</v>
      </c>
      <c r="O17" s="30" t="str">
        <f ca="1">OFFSET(O17,0,-1)</f>
        <v>2</v>
      </c>
      <c r="P17" s="31">
        <f t="shared" ref="P17:Z17" ca="1" si="0">OFFSET(P17,0,-1)+1</f>
        <v>3</v>
      </c>
      <c r="Q17" s="31">
        <f t="shared" ca="1" si="0"/>
        <v>4</v>
      </c>
      <c r="R17" s="31">
        <f t="shared" ca="1" si="0"/>
        <v>5</v>
      </c>
      <c r="S17" s="31">
        <f t="shared" ca="1" si="0"/>
        <v>6</v>
      </c>
      <c r="T17" s="31">
        <f t="shared" ca="1" si="0"/>
        <v>7</v>
      </c>
      <c r="U17" s="31">
        <f t="shared" ca="1" si="0"/>
        <v>8</v>
      </c>
      <c r="V17" s="31">
        <f t="shared" ca="1" si="0"/>
        <v>9</v>
      </c>
      <c r="W17" s="31">
        <f t="shared" ca="1" si="0"/>
        <v>10</v>
      </c>
      <c r="X17" s="30">
        <f ca="1">OFFSET(X17,0,-1)</f>
        <v>10</v>
      </c>
      <c r="Y17" s="31">
        <f t="shared" ca="1" si="0"/>
        <v>11</v>
      </c>
      <c r="Z17" s="102">
        <f t="shared" ca="1" si="0"/>
        <v>12</v>
      </c>
      <c r="AA17" s="102"/>
      <c r="AB17" s="31">
        <f ca="1">OFFSET(AB17,0,-2)+1</f>
        <v>13</v>
      </c>
      <c r="AC17" s="30">
        <f ca="1">OFFSET(AC17,0,-1)</f>
        <v>13</v>
      </c>
      <c r="AD17" s="31">
        <f t="shared" ref="AD17:AN17" ca="1" si="1">OFFSET(AD17,0,-1)+1</f>
        <v>14</v>
      </c>
      <c r="AE17" s="31">
        <f t="shared" ca="1" si="1"/>
        <v>15</v>
      </c>
      <c r="AF17" s="31">
        <f t="shared" ca="1" si="1"/>
        <v>16</v>
      </c>
      <c r="AG17" s="31">
        <f t="shared" ca="1" si="1"/>
        <v>17</v>
      </c>
      <c r="AH17" s="31">
        <f t="shared" ca="1" si="1"/>
        <v>18</v>
      </c>
      <c r="AI17" s="31">
        <f t="shared" ca="1" si="1"/>
        <v>19</v>
      </c>
      <c r="AJ17" s="31">
        <f t="shared" ca="1" si="1"/>
        <v>20</v>
      </c>
      <c r="AK17" s="31">
        <f t="shared" ca="1" si="1"/>
        <v>21</v>
      </c>
      <c r="AL17" s="30">
        <f ca="1">OFFSET(AL17,0,-1)</f>
        <v>21</v>
      </c>
      <c r="AM17" s="31">
        <f t="shared" ca="1" si="1"/>
        <v>22</v>
      </c>
      <c r="AN17" s="102">
        <f t="shared" ca="1" si="1"/>
        <v>23</v>
      </c>
      <c r="AO17" s="102"/>
      <c r="AP17" s="31">
        <f ca="1">OFFSET(AP17,0,-2)+1</f>
        <v>24</v>
      </c>
      <c r="AQ17" s="32">
        <f ca="1">OFFSET(AQ17,0,-1)</f>
        <v>24</v>
      </c>
      <c r="AR17" s="31">
        <f ca="1">OFFSET(AR17,0,-1)+1</f>
        <v>25</v>
      </c>
    </row>
    <row r="18" spans="1:56" ht="22.5">
      <c r="A18" s="95">
        <v>1</v>
      </c>
      <c r="B18" s="33"/>
      <c r="C18" s="33"/>
      <c r="D18" s="33"/>
      <c r="E18" s="34"/>
      <c r="F18" s="34"/>
      <c r="G18" s="35"/>
      <c r="H18" s="35"/>
      <c r="I18" s="36"/>
      <c r="J18" s="37"/>
      <c r="K18" s="37"/>
      <c r="L18" s="38" t="e">
        <f ca="1">mergeValue(A18)</f>
        <v>#NAME?</v>
      </c>
      <c r="M18" s="39" t="s">
        <v>27</v>
      </c>
      <c r="N18" s="40"/>
      <c r="O18" s="103" t="str">
        <f>IF('[1]Перечень тарифов'!J21="","","" &amp; '[1]Перечень тарифов'!J21 &amp; "")</f>
        <v>тариф на горячую воду в закрытой системе горячего водоснабжения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41" t="s">
        <v>28</v>
      </c>
    </row>
    <row r="19" spans="1:56" hidden="1">
      <c r="A19" s="95"/>
      <c r="B19" s="95">
        <v>1</v>
      </c>
      <c r="C19" s="33"/>
      <c r="D19" s="33"/>
      <c r="E19" s="42"/>
      <c r="F19" s="35"/>
      <c r="G19" s="35"/>
      <c r="H19" s="35"/>
      <c r="I19" s="43"/>
      <c r="J19" s="44"/>
      <c r="K19" s="3"/>
      <c r="L19" s="38" t="e">
        <f ca="1">mergeValue(A19) &amp;"."&amp; mergeValue(B19)</f>
        <v>#NAME?</v>
      </c>
      <c r="M19" s="45"/>
      <c r="N19" s="40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41"/>
    </row>
    <row r="20" spans="1:56" hidden="1">
      <c r="A20" s="95"/>
      <c r="B20" s="95"/>
      <c r="C20" s="95">
        <v>1</v>
      </c>
      <c r="D20" s="33"/>
      <c r="E20" s="42"/>
      <c r="F20" s="35"/>
      <c r="G20" s="35"/>
      <c r="H20" s="35"/>
      <c r="I20" s="46"/>
      <c r="J20" s="44"/>
      <c r="K20" s="8"/>
      <c r="L20" s="38" t="e">
        <f ca="1">mergeValue(A20) &amp;"."&amp; mergeValue(B20)&amp;"."&amp; mergeValue(C20)</f>
        <v>#NAME?</v>
      </c>
      <c r="M20" s="47"/>
      <c r="N20" s="40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41"/>
      <c r="AV20" s="48"/>
    </row>
    <row r="21" spans="1:56" ht="33.75">
      <c r="A21" s="95"/>
      <c r="B21" s="95"/>
      <c r="C21" s="95"/>
      <c r="D21" s="95">
        <v>1</v>
      </c>
      <c r="E21" s="42"/>
      <c r="F21" s="35"/>
      <c r="G21" s="35"/>
      <c r="H21" s="93"/>
      <c r="I21" s="44"/>
      <c r="J21" s="44"/>
      <c r="K21" s="8"/>
      <c r="L21" s="38" t="e">
        <f ca="1">mergeValue(A21) &amp;"."&amp; mergeValue(B21)&amp;"."&amp; mergeValue(C21)&amp;"."&amp; mergeValue(D21)</f>
        <v>#NAME?</v>
      </c>
      <c r="M21" s="49" t="s">
        <v>29</v>
      </c>
      <c r="N21" s="4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41" t="s">
        <v>30</v>
      </c>
      <c r="AV21" s="48"/>
    </row>
    <row r="22" spans="1:56" ht="33.75">
      <c r="A22" s="95"/>
      <c r="B22" s="95"/>
      <c r="C22" s="95"/>
      <c r="D22" s="95"/>
      <c r="E22" s="92" t="s">
        <v>25</v>
      </c>
      <c r="F22" s="33"/>
      <c r="G22" s="35"/>
      <c r="H22" s="93"/>
      <c r="I22" s="93"/>
      <c r="J22" s="46"/>
      <c r="K22" s="8"/>
      <c r="L22" s="38" t="e">
        <f ca="1">mergeValue(A22) &amp;"."&amp; mergeValue(B22)&amp;"."&amp; mergeValue(C22)&amp;"."&amp; mergeValue(D22)&amp;"."&amp; mergeValue(E22)</f>
        <v>#NAME?</v>
      </c>
      <c r="M22" s="50" t="s">
        <v>31</v>
      </c>
      <c r="N22" s="51"/>
      <c r="O22" s="94" t="s">
        <v>32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41" t="s">
        <v>33</v>
      </c>
      <c r="AT22" s="48" t="e">
        <f ca="1">strCheckUnique(AU22:AU26)</f>
        <v>#NAME?</v>
      </c>
      <c r="AV22" s="48"/>
    </row>
    <row r="23" spans="1:56" ht="39.950000000000003" customHeight="1">
      <c r="A23" s="95"/>
      <c r="B23" s="95"/>
      <c r="C23" s="95"/>
      <c r="D23" s="95"/>
      <c r="E23" s="92"/>
      <c r="F23" s="95">
        <v>1</v>
      </c>
      <c r="G23" s="33"/>
      <c r="H23" s="93"/>
      <c r="I23" s="93"/>
      <c r="J23" s="93"/>
      <c r="K23" s="46"/>
      <c r="L23" s="38" t="e">
        <f ca="1">mergeValue(A23) &amp;"."&amp; mergeValue(B23)&amp;"."&amp; mergeValue(C23)&amp;"."&amp; mergeValue(D23)&amp;"."&amp; mergeValue(E23)&amp;"."&amp; mergeValue(F23)</f>
        <v>#NAME?</v>
      </c>
      <c r="M23" s="52" t="s">
        <v>32</v>
      </c>
      <c r="N23" s="96"/>
      <c r="O23" s="53"/>
      <c r="P23" s="54">
        <v>0</v>
      </c>
      <c r="Q23" s="54">
        <v>59.15</v>
      </c>
      <c r="R23" s="54">
        <v>2399.7399999999998</v>
      </c>
      <c r="S23" s="53"/>
      <c r="T23" s="53"/>
      <c r="U23" s="53"/>
      <c r="V23" s="53"/>
      <c r="W23" s="53"/>
      <c r="X23" s="53"/>
      <c r="Y23" s="89" t="s">
        <v>34</v>
      </c>
      <c r="Z23" s="88" t="s">
        <v>35</v>
      </c>
      <c r="AA23" s="89" t="s">
        <v>36</v>
      </c>
      <c r="AB23" s="88" t="s">
        <v>35</v>
      </c>
      <c r="AC23" s="53"/>
      <c r="AD23" s="54">
        <v>0</v>
      </c>
      <c r="AE23" s="54">
        <v>59.15</v>
      </c>
      <c r="AF23" s="54">
        <v>2399.7399999999998</v>
      </c>
      <c r="AG23" s="53"/>
      <c r="AH23" s="53"/>
      <c r="AI23" s="53"/>
      <c r="AJ23" s="53"/>
      <c r="AK23" s="53"/>
      <c r="AL23" s="53"/>
      <c r="AM23" s="89" t="s">
        <v>37</v>
      </c>
      <c r="AN23" s="88" t="s">
        <v>35</v>
      </c>
      <c r="AO23" s="89" t="s">
        <v>38</v>
      </c>
      <c r="AP23" s="88" t="s">
        <v>39</v>
      </c>
      <c r="AQ23" s="55"/>
      <c r="AR23" s="97" t="s">
        <v>40</v>
      </c>
      <c r="AS23" s="5" t="e">
        <f ca="1">strCheckDate(O24:AQ24)</f>
        <v>#NAME?</v>
      </c>
      <c r="AU23" s="48" t="str">
        <f>IF(M23="","",M23 )</f>
        <v>прочие потребители</v>
      </c>
      <c r="AV23" s="48"/>
      <c r="AW23" s="48"/>
      <c r="AX23" s="48"/>
    </row>
    <row r="24" spans="1:56" ht="39.950000000000003" hidden="1" customHeight="1">
      <c r="A24" s="95"/>
      <c r="B24" s="95"/>
      <c r="C24" s="95"/>
      <c r="D24" s="95"/>
      <c r="E24" s="92"/>
      <c r="F24" s="95"/>
      <c r="G24" s="33"/>
      <c r="H24" s="93"/>
      <c r="I24" s="93"/>
      <c r="J24" s="93"/>
      <c r="K24" s="46"/>
      <c r="L24" s="56"/>
      <c r="M24" s="57"/>
      <c r="N24" s="96"/>
      <c r="O24" s="58"/>
      <c r="P24" s="58"/>
      <c r="Q24" s="59"/>
      <c r="R24" s="60" t="str">
        <f>Y23 &amp; "-" &amp; AA23</f>
        <v>01.01.2023-30.06.2023</v>
      </c>
      <c r="S24" s="60"/>
      <c r="T24" s="60"/>
      <c r="U24" s="60"/>
      <c r="V24" s="60"/>
      <c r="W24" s="60"/>
      <c r="X24" s="60"/>
      <c r="Y24" s="89"/>
      <c r="Z24" s="88"/>
      <c r="AA24" s="90"/>
      <c r="AB24" s="88"/>
      <c r="AC24" s="58"/>
      <c r="AD24" s="58"/>
      <c r="AE24" s="59"/>
      <c r="AF24" s="60" t="str">
        <f>AM23 &amp; "-" &amp; AO23</f>
        <v>01.07.2023-31.12.2023</v>
      </c>
      <c r="AG24" s="60"/>
      <c r="AH24" s="60"/>
      <c r="AI24" s="60"/>
      <c r="AJ24" s="60"/>
      <c r="AK24" s="60"/>
      <c r="AL24" s="60"/>
      <c r="AM24" s="89"/>
      <c r="AN24" s="88"/>
      <c r="AO24" s="90"/>
      <c r="AP24" s="88"/>
      <c r="AQ24" s="55"/>
      <c r="AR24" s="98"/>
      <c r="AV24" s="48"/>
    </row>
    <row r="25" spans="1:56" ht="15" hidden="1" customHeight="1">
      <c r="A25" s="95"/>
      <c r="B25" s="95"/>
      <c r="C25" s="95"/>
      <c r="D25" s="95"/>
      <c r="E25" s="92"/>
      <c r="F25" s="95"/>
      <c r="G25" s="33"/>
      <c r="H25" s="93"/>
      <c r="I25" s="93"/>
      <c r="J25" s="93"/>
      <c r="K25" s="46"/>
      <c r="L25" s="61"/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6"/>
      <c r="AA25" s="66"/>
      <c r="AB25" s="66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66"/>
      <c r="AO25" s="66"/>
      <c r="AP25" s="66"/>
      <c r="AQ25" s="67"/>
      <c r="AR25" s="98"/>
      <c r="AV25" s="48"/>
    </row>
    <row r="26" spans="1:56" customFormat="1" ht="15" customHeight="1">
      <c r="A26" s="95"/>
      <c r="B26" s="95"/>
      <c r="C26" s="95"/>
      <c r="D26" s="95"/>
      <c r="E26" s="92"/>
      <c r="F26" s="68"/>
      <c r="G26" s="35"/>
      <c r="H26" s="93"/>
      <c r="I26" s="93"/>
      <c r="J26" s="46"/>
      <c r="K26" s="69"/>
      <c r="L26" s="61"/>
      <c r="M26" s="70" t="s">
        <v>41</v>
      </c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6"/>
      <c r="AA26" s="66"/>
      <c r="AB26" s="66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66"/>
      <c r="AO26" s="66"/>
      <c r="AP26" s="66"/>
      <c r="AQ26" s="67"/>
      <c r="AR26" s="99"/>
      <c r="AS26" s="71"/>
      <c r="AT26" s="71"/>
      <c r="AU26" s="71"/>
      <c r="AV26" s="48"/>
      <c r="AW26" s="71"/>
      <c r="AX26" s="5"/>
      <c r="AY26" s="5"/>
      <c r="AZ26" s="71"/>
      <c r="BA26" s="71"/>
      <c r="BB26" s="71"/>
      <c r="BC26" s="71"/>
      <c r="BD26" s="71"/>
    </row>
    <row r="27" spans="1:56" ht="33.75">
      <c r="A27" s="95"/>
      <c r="B27" s="95"/>
      <c r="C27" s="95"/>
      <c r="D27" s="95"/>
      <c r="E27" s="92" t="s">
        <v>26</v>
      </c>
      <c r="F27" s="33"/>
      <c r="G27" s="35"/>
      <c r="H27" s="93"/>
      <c r="I27" s="93" t="s">
        <v>3</v>
      </c>
      <c r="J27" s="46"/>
      <c r="K27" s="8"/>
      <c r="L27" s="38" t="e">
        <f ca="1">mergeValue(A27) &amp;"."&amp; mergeValue(B27)&amp;"."&amp; mergeValue(C27)&amp;"."&amp; mergeValue(D27)&amp;"."&amp; mergeValue(E27)</f>
        <v>#NAME?</v>
      </c>
      <c r="M27" s="50" t="s">
        <v>31</v>
      </c>
      <c r="N27" s="51"/>
      <c r="O27" s="94" t="s">
        <v>42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41" t="s">
        <v>33</v>
      </c>
      <c r="AT27" s="48" t="e">
        <f ca="1">strCheckUnique(AU27:AU31)</f>
        <v>#NAME?</v>
      </c>
      <c r="AV27" s="48"/>
    </row>
    <row r="28" spans="1:56" ht="66" customHeight="1">
      <c r="A28" s="95"/>
      <c r="B28" s="95"/>
      <c r="C28" s="95"/>
      <c r="D28" s="95"/>
      <c r="E28" s="92"/>
      <c r="F28" s="95">
        <v>1</v>
      </c>
      <c r="G28" s="33"/>
      <c r="H28" s="93"/>
      <c r="I28" s="93"/>
      <c r="J28" s="93"/>
      <c r="K28" s="46"/>
      <c r="L28" s="38" t="e">
        <f ca="1">mergeValue(A28) &amp;"."&amp; mergeValue(B28)&amp;"."&amp; mergeValue(C28)&amp;"."&amp; mergeValue(D28)&amp;"."&amp; mergeValue(E28)&amp;"."&amp; mergeValue(F28)</f>
        <v>#NAME?</v>
      </c>
      <c r="M28" s="72" t="s">
        <v>43</v>
      </c>
      <c r="N28" s="96"/>
      <c r="O28" s="53"/>
      <c r="P28" s="54">
        <v>0</v>
      </c>
      <c r="Q28" s="54">
        <v>70.98</v>
      </c>
      <c r="R28" s="54">
        <v>2879.69</v>
      </c>
      <c r="S28" s="53"/>
      <c r="T28" s="53"/>
      <c r="U28" s="53"/>
      <c r="V28" s="53"/>
      <c r="W28" s="53"/>
      <c r="X28" s="53"/>
      <c r="Y28" s="89" t="s">
        <v>34</v>
      </c>
      <c r="Z28" s="88" t="s">
        <v>35</v>
      </c>
      <c r="AA28" s="89" t="s">
        <v>36</v>
      </c>
      <c r="AB28" s="88" t="s">
        <v>35</v>
      </c>
      <c r="AC28" s="53"/>
      <c r="AD28" s="54">
        <v>0</v>
      </c>
      <c r="AE28" s="54">
        <v>70.98</v>
      </c>
      <c r="AF28" s="54">
        <v>2879.69</v>
      </c>
      <c r="AG28" s="53"/>
      <c r="AH28" s="53"/>
      <c r="AI28" s="53"/>
      <c r="AJ28" s="53"/>
      <c r="AK28" s="53"/>
      <c r="AL28" s="53"/>
      <c r="AM28" s="89" t="s">
        <v>37</v>
      </c>
      <c r="AN28" s="88" t="s">
        <v>35</v>
      </c>
      <c r="AO28" s="89" t="s">
        <v>38</v>
      </c>
      <c r="AP28" s="88" t="s">
        <v>39</v>
      </c>
      <c r="AQ28" s="55"/>
      <c r="AR28" s="91" t="s">
        <v>40</v>
      </c>
      <c r="AS28" s="5" t="e">
        <f ca="1">strCheckDate(O29:AQ29)</f>
        <v>#NAME?</v>
      </c>
      <c r="AU28" s="48" t="str">
        <f>IF(M28="","",M28 )</f>
        <v>население (с учетом НДС)</v>
      </c>
      <c r="AV28" s="48"/>
      <c r="AW28" s="48"/>
      <c r="AX28" s="48"/>
    </row>
    <row r="29" spans="1:56" ht="14.25" hidden="1" customHeight="1">
      <c r="A29" s="95"/>
      <c r="B29" s="95"/>
      <c r="C29" s="95"/>
      <c r="D29" s="95"/>
      <c r="E29" s="92"/>
      <c r="F29" s="95"/>
      <c r="G29" s="33"/>
      <c r="H29" s="93"/>
      <c r="I29" s="93"/>
      <c r="J29" s="93"/>
      <c r="K29" s="46"/>
      <c r="L29" s="56"/>
      <c r="M29" s="73"/>
      <c r="N29" s="96"/>
      <c r="O29" s="58"/>
      <c r="P29" s="58"/>
      <c r="Q29" s="59"/>
      <c r="R29" s="60" t="str">
        <f>Y28 &amp; "-" &amp; AA28</f>
        <v>01.01.2023-30.06.2023</v>
      </c>
      <c r="S29" s="60"/>
      <c r="T29" s="60"/>
      <c r="U29" s="60"/>
      <c r="V29" s="60"/>
      <c r="W29" s="60"/>
      <c r="X29" s="60"/>
      <c r="Y29" s="89"/>
      <c r="Z29" s="88"/>
      <c r="AA29" s="90"/>
      <c r="AB29" s="88"/>
      <c r="AC29" s="58"/>
      <c r="AD29" s="58"/>
      <c r="AE29" s="59"/>
      <c r="AF29" s="60" t="str">
        <f>AM28 &amp; "-" &amp; AO28</f>
        <v>01.07.2023-31.12.2023</v>
      </c>
      <c r="AG29" s="60"/>
      <c r="AH29" s="60"/>
      <c r="AI29" s="60"/>
      <c r="AJ29" s="60"/>
      <c r="AK29" s="60"/>
      <c r="AL29" s="60"/>
      <c r="AM29" s="89"/>
      <c r="AN29" s="88"/>
      <c r="AO29" s="90"/>
      <c r="AP29" s="88"/>
      <c r="AQ29" s="55"/>
      <c r="AR29" s="91"/>
      <c r="AV29" s="48"/>
    </row>
    <row r="30" spans="1:56" ht="14.25" hidden="1" customHeight="1">
      <c r="A30" s="95"/>
      <c r="B30" s="95"/>
      <c r="C30" s="95"/>
      <c r="D30" s="95"/>
      <c r="E30" s="92"/>
      <c r="F30" s="95"/>
      <c r="G30" s="33"/>
      <c r="H30" s="93"/>
      <c r="I30" s="93"/>
      <c r="J30" s="93"/>
      <c r="K30" s="46"/>
      <c r="L30" s="61"/>
      <c r="M30" s="6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66"/>
      <c r="AA30" s="66"/>
      <c r="AB30" s="66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N30" s="66"/>
      <c r="AO30" s="66"/>
      <c r="AP30" s="66"/>
      <c r="AQ30" s="67"/>
      <c r="AR30" s="91"/>
      <c r="AV30" s="48"/>
    </row>
    <row r="31" spans="1:56" customFormat="1" ht="15" customHeight="1">
      <c r="A31" s="95"/>
      <c r="B31" s="95"/>
      <c r="C31" s="95"/>
      <c r="D31" s="95"/>
      <c r="E31" s="92"/>
      <c r="F31" s="68" t="s">
        <v>44</v>
      </c>
      <c r="G31" s="35"/>
      <c r="H31" s="93"/>
      <c r="I31" s="93"/>
      <c r="J31" s="46"/>
      <c r="K31" s="69"/>
      <c r="L31" s="61"/>
      <c r="M31" s="70" t="s">
        <v>41</v>
      </c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  <c r="Z31" s="66"/>
      <c r="AA31" s="66"/>
      <c r="AB31" s="66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66"/>
      <c r="AO31" s="66"/>
      <c r="AP31" s="66"/>
      <c r="AQ31" s="67"/>
      <c r="AR31" s="91"/>
      <c r="AS31" s="71"/>
      <c r="AT31" s="71"/>
      <c r="AU31" s="71"/>
      <c r="AV31" s="48"/>
      <c r="AW31" s="71"/>
      <c r="AX31" s="5"/>
      <c r="AY31" s="5"/>
      <c r="AZ31" s="71"/>
      <c r="BA31" s="71"/>
      <c r="BB31" s="71"/>
      <c r="BC31" s="71"/>
      <c r="BD31" s="71"/>
    </row>
    <row r="32" spans="1:56" ht="33.75">
      <c r="A32" s="95"/>
      <c r="B32" s="95"/>
      <c r="C32" s="95"/>
      <c r="D32" s="95"/>
      <c r="E32" s="92" t="s">
        <v>45</v>
      </c>
      <c r="F32" s="33"/>
      <c r="G32" s="35"/>
      <c r="H32" s="93"/>
      <c r="I32" s="93" t="s">
        <v>3</v>
      </c>
      <c r="J32" s="46"/>
      <c r="K32" s="8"/>
      <c r="L32" s="38" t="e">
        <f ca="1">mergeValue(A32) &amp;"."&amp; mergeValue(B32)&amp;"."&amp; mergeValue(C32)&amp;"."&amp; mergeValue(D32)&amp;"."&amp; mergeValue(E32)</f>
        <v>#NAME?</v>
      </c>
      <c r="M32" s="50" t="s">
        <v>31</v>
      </c>
      <c r="N32" s="51"/>
      <c r="O32" s="94" t="s">
        <v>46</v>
      </c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41" t="s">
        <v>33</v>
      </c>
      <c r="AT32" s="48" t="e">
        <f ca="1">strCheckUnique(AU32:AU36)</f>
        <v>#NAME?</v>
      </c>
      <c r="AV32" s="48"/>
    </row>
    <row r="33" spans="1:56" ht="66" customHeight="1">
      <c r="A33" s="95"/>
      <c r="B33" s="95"/>
      <c r="C33" s="95"/>
      <c r="D33" s="95"/>
      <c r="E33" s="92"/>
      <c r="F33" s="95">
        <v>1</v>
      </c>
      <c r="G33" s="33"/>
      <c r="H33" s="93"/>
      <c r="I33" s="93"/>
      <c r="J33" s="93"/>
      <c r="K33" s="46"/>
      <c r="L33" s="38" t="e">
        <f ca="1">mergeValue(A33) &amp;"."&amp; mergeValue(B33)&amp;"."&amp; mergeValue(C33)&amp;"."&amp; mergeValue(D33)&amp;"."&amp; mergeValue(E33)&amp;"."&amp; mergeValue(F33)</f>
        <v>#NAME?</v>
      </c>
      <c r="M33" s="72" t="s">
        <v>46</v>
      </c>
      <c r="N33" s="96"/>
      <c r="O33" s="53"/>
      <c r="P33" s="54">
        <v>0</v>
      </c>
      <c r="Q33" s="54">
        <v>59.15</v>
      </c>
      <c r="R33" s="54">
        <v>2399.7399999999998</v>
      </c>
      <c r="S33" s="53"/>
      <c r="T33" s="53"/>
      <c r="U33" s="53"/>
      <c r="V33" s="53"/>
      <c r="W33" s="53"/>
      <c r="X33" s="53"/>
      <c r="Y33" s="89" t="s">
        <v>34</v>
      </c>
      <c r="Z33" s="88" t="s">
        <v>35</v>
      </c>
      <c r="AA33" s="89" t="s">
        <v>36</v>
      </c>
      <c r="AB33" s="88" t="s">
        <v>35</v>
      </c>
      <c r="AC33" s="53"/>
      <c r="AD33" s="54">
        <v>0</v>
      </c>
      <c r="AE33" s="54">
        <v>59.15</v>
      </c>
      <c r="AF33" s="54">
        <v>2399.7399999999998</v>
      </c>
      <c r="AG33" s="53"/>
      <c r="AH33" s="53"/>
      <c r="AI33" s="53"/>
      <c r="AJ33" s="53"/>
      <c r="AK33" s="53"/>
      <c r="AL33" s="53"/>
      <c r="AM33" s="89" t="s">
        <v>37</v>
      </c>
      <c r="AN33" s="88" t="s">
        <v>35</v>
      </c>
      <c r="AO33" s="89" t="s">
        <v>38</v>
      </c>
      <c r="AP33" s="88" t="s">
        <v>39</v>
      </c>
      <c r="AQ33" s="55"/>
      <c r="AR33" s="91" t="s">
        <v>40</v>
      </c>
      <c r="AS33" s="5" t="e">
        <f ca="1">strCheckDate(O34:AQ34)</f>
        <v>#NAME?</v>
      </c>
      <c r="AU33" s="48" t="str">
        <f>IF(M33="","",M33 )</f>
        <v>бюджетные организации</v>
      </c>
      <c r="AV33" s="48"/>
      <c r="AW33" s="48"/>
      <c r="AX33" s="48"/>
    </row>
    <row r="34" spans="1:56" ht="14.25" hidden="1" customHeight="1">
      <c r="A34" s="95"/>
      <c r="B34" s="95"/>
      <c r="C34" s="95"/>
      <c r="D34" s="95"/>
      <c r="E34" s="92"/>
      <c r="F34" s="95"/>
      <c r="G34" s="33"/>
      <c r="H34" s="93"/>
      <c r="I34" s="93"/>
      <c r="J34" s="93"/>
      <c r="K34" s="46"/>
      <c r="L34" s="56"/>
      <c r="M34" s="73"/>
      <c r="N34" s="96"/>
      <c r="O34" s="58"/>
      <c r="P34" s="58"/>
      <c r="Q34" s="59"/>
      <c r="R34" s="60" t="str">
        <f>Y33 &amp; "-" &amp; AA33</f>
        <v>01.01.2023-30.06.2023</v>
      </c>
      <c r="S34" s="60"/>
      <c r="T34" s="60"/>
      <c r="U34" s="60"/>
      <c r="V34" s="60"/>
      <c r="W34" s="60"/>
      <c r="X34" s="60"/>
      <c r="Y34" s="89"/>
      <c r="Z34" s="88"/>
      <c r="AA34" s="90"/>
      <c r="AB34" s="88"/>
      <c r="AC34" s="58"/>
      <c r="AD34" s="58"/>
      <c r="AE34" s="59"/>
      <c r="AF34" s="60" t="str">
        <f>AM33 &amp; "-" &amp; AO33</f>
        <v>01.07.2023-31.12.2023</v>
      </c>
      <c r="AG34" s="60"/>
      <c r="AH34" s="60"/>
      <c r="AI34" s="60"/>
      <c r="AJ34" s="60"/>
      <c r="AK34" s="60"/>
      <c r="AL34" s="60"/>
      <c r="AM34" s="89"/>
      <c r="AN34" s="88"/>
      <c r="AO34" s="90"/>
      <c r="AP34" s="88"/>
      <c r="AQ34" s="55"/>
      <c r="AR34" s="91"/>
      <c r="AV34" s="48"/>
    </row>
    <row r="35" spans="1:56" ht="14.25" hidden="1" customHeight="1">
      <c r="A35" s="95"/>
      <c r="B35" s="95"/>
      <c r="C35" s="95"/>
      <c r="D35" s="95"/>
      <c r="E35" s="92"/>
      <c r="F35" s="95"/>
      <c r="G35" s="33"/>
      <c r="H35" s="93"/>
      <c r="I35" s="93"/>
      <c r="J35" s="93"/>
      <c r="K35" s="46"/>
      <c r="L35" s="61"/>
      <c r="M35" s="6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5"/>
      <c r="Z35" s="66"/>
      <c r="AA35" s="66"/>
      <c r="AB35" s="66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66"/>
      <c r="AO35" s="66"/>
      <c r="AP35" s="66"/>
      <c r="AQ35" s="67"/>
      <c r="AR35" s="91"/>
      <c r="AV35" s="48"/>
    </row>
    <row r="36" spans="1:56" customFormat="1" ht="15" customHeight="1">
      <c r="A36" s="95"/>
      <c r="B36" s="95"/>
      <c r="C36" s="95"/>
      <c r="D36" s="95"/>
      <c r="E36" s="92"/>
      <c r="F36" s="68" t="s">
        <v>44</v>
      </c>
      <c r="G36" s="35"/>
      <c r="H36" s="93"/>
      <c r="I36" s="93"/>
      <c r="J36" s="46"/>
      <c r="K36" s="69"/>
      <c r="L36" s="61"/>
      <c r="M36" s="70" t="s">
        <v>41</v>
      </c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5"/>
      <c r="Z36" s="66"/>
      <c r="AA36" s="66"/>
      <c r="AB36" s="66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66"/>
      <c r="AO36" s="66"/>
      <c r="AP36" s="66"/>
      <c r="AQ36" s="67"/>
      <c r="AR36" s="91"/>
      <c r="AS36" s="71"/>
      <c r="AT36" s="71"/>
      <c r="AU36" s="71"/>
      <c r="AV36" s="48"/>
      <c r="AW36" s="71"/>
      <c r="AX36" s="5"/>
      <c r="AY36" s="5"/>
      <c r="AZ36" s="71"/>
      <c r="BA36" s="71"/>
      <c r="BB36" s="71"/>
      <c r="BC36" s="71"/>
      <c r="BD36" s="71"/>
    </row>
    <row r="37" spans="1:56" customFormat="1">
      <c r="A37" s="95"/>
      <c r="B37" s="95"/>
      <c r="C37" s="95"/>
      <c r="D37" s="95"/>
      <c r="E37" s="42"/>
      <c r="F37" s="68"/>
      <c r="G37" s="35"/>
      <c r="H37" s="93"/>
      <c r="I37" s="74"/>
      <c r="J37" s="74"/>
      <c r="K37" s="69"/>
      <c r="L37" s="75"/>
      <c r="M37" s="76" t="s">
        <v>47</v>
      </c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9"/>
      <c r="Z37" s="80"/>
      <c r="AA37" s="80"/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9"/>
      <c r="AN37" s="80"/>
      <c r="AO37" s="80"/>
      <c r="AP37" s="77"/>
      <c r="AQ37" s="80"/>
      <c r="AR37" s="8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</row>
    <row r="38" spans="1:56" customFormat="1">
      <c r="A38" s="95"/>
      <c r="B38" s="95"/>
      <c r="C38" s="95"/>
      <c r="D38" s="82"/>
      <c r="E38" s="82"/>
      <c r="F38" s="83"/>
      <c r="G38" s="82"/>
      <c r="H38" s="35"/>
      <c r="I38" s="69"/>
      <c r="J38" s="74"/>
      <c r="K38" s="37"/>
      <c r="L38" s="61"/>
      <c r="M38" s="84" t="s">
        <v>48</v>
      </c>
      <c r="N38" s="85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5"/>
      <c r="Z38" s="66"/>
      <c r="AA38" s="66"/>
      <c r="AB38" s="63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66"/>
      <c r="AO38" s="66"/>
      <c r="AP38" s="63"/>
      <c r="AQ38" s="66"/>
      <c r="AR38" s="67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</row>
    <row r="39" spans="1:56" ht="3" customHeight="1">
      <c r="BD39" s="3"/>
    </row>
    <row r="40" spans="1:56" ht="48.95" customHeight="1">
      <c r="L40" s="86">
        <v>1</v>
      </c>
      <c r="M40" s="87" t="s">
        <v>49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BD40" s="3"/>
    </row>
  </sheetData>
  <sheetProtection password="FA9C" sheet="1" objects="1" scenarios="1" formatColumns="0" formatRows="0"/>
  <dataConsolidate leftLabels="1"/>
  <mergeCells count="85">
    <mergeCell ref="L11:M11"/>
    <mergeCell ref="L5:AB5"/>
    <mergeCell ref="P7:AQ7"/>
    <mergeCell ref="P8:AQ8"/>
    <mergeCell ref="P9:AQ9"/>
    <mergeCell ref="P10:AQ10"/>
    <mergeCell ref="AR13:AR16"/>
    <mergeCell ref="L14:L16"/>
    <mergeCell ref="M14:M16"/>
    <mergeCell ref="N14:N16"/>
    <mergeCell ref="O14:AA14"/>
    <mergeCell ref="AB14:AB16"/>
    <mergeCell ref="AC14:AO14"/>
    <mergeCell ref="AE15:AF15"/>
    <mergeCell ref="AG15:AH15"/>
    <mergeCell ref="AI15:AK15"/>
    <mergeCell ref="AM15:AO15"/>
    <mergeCell ref="O12:AB12"/>
    <mergeCell ref="AC12:AP12"/>
    <mergeCell ref="L13:AQ13"/>
    <mergeCell ref="Z16:AA16"/>
    <mergeCell ref="AN16:AO16"/>
    <mergeCell ref="Z17:AA17"/>
    <mergeCell ref="AN17:AO17"/>
    <mergeCell ref="A18:A38"/>
    <mergeCell ref="O18:AQ18"/>
    <mergeCell ref="B19:B38"/>
    <mergeCell ref="O19:AQ19"/>
    <mergeCell ref="C20:C38"/>
    <mergeCell ref="O20:AQ20"/>
    <mergeCell ref="AP14:AP16"/>
    <mergeCell ref="AQ14:AQ16"/>
    <mergeCell ref="Q15:R15"/>
    <mergeCell ref="S15:T15"/>
    <mergeCell ref="U15:W15"/>
    <mergeCell ref="Y15:AA15"/>
    <mergeCell ref="AO23:AO24"/>
    <mergeCell ref="D21:D37"/>
    <mergeCell ref="H21:H37"/>
    <mergeCell ref="O21:AQ21"/>
    <mergeCell ref="E22:E26"/>
    <mergeCell ref="I22:I26"/>
    <mergeCell ref="O22:AQ22"/>
    <mergeCell ref="F23:F25"/>
    <mergeCell ref="J23:J25"/>
    <mergeCell ref="N23:N24"/>
    <mergeCell ref="Y23:Y24"/>
    <mergeCell ref="AP28:AP29"/>
    <mergeCell ref="AP23:AP24"/>
    <mergeCell ref="AR23:AR26"/>
    <mergeCell ref="E27:E31"/>
    <mergeCell ref="I27:I31"/>
    <mergeCell ref="O27:AQ27"/>
    <mergeCell ref="F28:F30"/>
    <mergeCell ref="J28:J30"/>
    <mergeCell ref="N28:N29"/>
    <mergeCell ref="Y28:Y29"/>
    <mergeCell ref="Z28:Z29"/>
    <mergeCell ref="Z23:Z24"/>
    <mergeCell ref="AA23:AA24"/>
    <mergeCell ref="AB23:AB24"/>
    <mergeCell ref="AM23:AM24"/>
    <mergeCell ref="AN23:AN24"/>
    <mergeCell ref="AR33:AR36"/>
    <mergeCell ref="AR28:AR31"/>
    <mergeCell ref="E32:E36"/>
    <mergeCell ref="I32:I36"/>
    <mergeCell ref="O32:AQ32"/>
    <mergeCell ref="F33:F35"/>
    <mergeCell ref="J33:J35"/>
    <mergeCell ref="N33:N34"/>
    <mergeCell ref="Y33:Y34"/>
    <mergeCell ref="Z33:Z34"/>
    <mergeCell ref="AA33:AA34"/>
    <mergeCell ref="AA28:AA29"/>
    <mergeCell ref="AB28:AB29"/>
    <mergeCell ref="AM28:AM29"/>
    <mergeCell ref="AN28:AN29"/>
    <mergeCell ref="AO28:AO29"/>
    <mergeCell ref="M40:AQ40"/>
    <mergeCell ref="AB33:AB34"/>
    <mergeCell ref="AM33:AM34"/>
    <mergeCell ref="AN33:AN34"/>
    <mergeCell ref="AO33:AO34"/>
    <mergeCell ref="AP33:AP34"/>
  </mergeCells>
  <dataValidations count="8">
    <dataValidation allowBlank="1" showInputMessage="1" showErrorMessage="1" prompt="Для выбора выполните двойной щелчок левой клавиши мыши по соответствующей ячейке." sqref="Z23:Z24 AB28:AB29 Z28:Z29 AB33:AB34 Z33:Z34 AB23:AB24 AP28:AP29 AN28:AN29 AP33:AP34 AN33:AN34 AN23:AN24 AP23:AP24"/>
    <dataValidation type="decimal" allowBlank="1" showErrorMessage="1" errorTitle="Ошибка" error="Допускается ввод только действительных чисел!" sqref="P23:R23 P28:R28 P33:R33 AD28:AF28 AD33:AF33 AD23:AF23">
      <formula1>-9.99999999999999E+23</formula1>
      <formula2>9.99999999999999E+23</formula2>
    </dataValidation>
    <dataValidation allowBlank="1" sqref="Z25:Z26 Z30:Z31 Z35:Z38 AN25:AN26 AN30:AN31 AN35:AN3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Y33 AA33:AA34 AM28 AO28:AO29 AM33 AO33:AO34 AM23 AO23:AO24"/>
    <dataValidation type="list" allowBlank="1" showInputMessage="1" showErrorMessage="1" errorTitle="Ошибка" error="Выберите значение из списка" sqref="O22:P22 O27:P27 O32:P32 AC22:AD22 AC27:AD27 AC32:AD3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 M33">
      <formula1>900</formula1>
    </dataValidation>
    <dataValidation allowBlank="1" promptTitle="checkPeriodRange" sqref="R24:X24 R29:X29 R34:X34 AF34:AL34 AF29:AL29 AF24:AL24"/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28</vt:i4>
      </vt:variant>
    </vt:vector>
  </HeadingPairs>
  <TitlesOfParts>
    <vt:vector size="29" baseType="lpstr">
      <vt:lpstr>Форма 1.2 | Т-гор.вода</vt:lpstr>
      <vt:lpstr>add_POST_5</vt:lpstr>
      <vt:lpstr>add_Warm_5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Component_comp</vt:lpstr>
      <vt:lpstr>default_val_5</vt:lpstr>
      <vt:lpstr>header_5</vt:lpstr>
      <vt:lpstr>List06_5_1_changeColor</vt:lpstr>
      <vt:lpstr>List06_5_DP</vt:lpstr>
      <vt:lpstr>List06_5_MC2</vt:lpstr>
      <vt:lpstr>List06_5_note</vt:lpstr>
      <vt:lpstr>List06_5_Period</vt:lpstr>
      <vt:lpstr>OneRates_5</vt:lpstr>
      <vt:lpstr>OneRates_5_comp</vt:lpstr>
      <vt:lpstr>pDel_List06_5_2</vt:lpstr>
      <vt:lpstr>pIns_List06_5_Period</vt:lpstr>
      <vt:lpstr>pVDel_List06_5</vt:lpstr>
      <vt:lpstr>TwoRates_5</vt:lpstr>
      <vt:lpstr>TwoRates_5_comp</vt:lpstr>
      <vt:lpstr>vid_teplnos_11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2022-12-16T08:22:02Z</dcterms:created>
  <dcterms:modified xsi:type="dcterms:W3CDTF">2022-12-16T11:38:40Z</dcterms:modified>
</cp:coreProperties>
</file>