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25725"/>
</workbook>
</file>

<file path=xl/calcChain.xml><?xml version="1.0" encoding="utf-8"?>
<calcChain xmlns="http://schemas.openxmlformats.org/spreadsheetml/2006/main">
  <c r="E13" i="1"/>
  <c r="E83"/>
  <c r="E42"/>
  <c r="E15"/>
  <c r="E11"/>
  <c r="E9"/>
  <c r="E8"/>
</calcChain>
</file>

<file path=xl/comments1.xml><?xml version="1.0" encoding="utf-8"?>
<comments xmlns="http://schemas.openxmlformats.org/spreadsheetml/2006/main">
  <authors>
    <author>Автор</author>
  </authors>
  <commentList>
    <comment ref="E6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<sst xmlns="http://schemas.openxmlformats.org/spreadsheetml/2006/main" count="267" uniqueCount="201">
  <si>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</si>
  <si>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</si>
  <si>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</si>
  <si>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</si>
  <si>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</si>
  <si>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</si>
  <si>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</si>
  <si>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</si>
  <si>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</si>
  <si>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</si>
  <si>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</si>
  <si>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</si>
  <si>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</si>
  <si>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</si>
  <si>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</si>
  <si>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</si>
  <si>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</si>
  <si>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</si>
  <si>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</si>
  <si>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</si>
  <si>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</si>
  <si>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</si>
  <si>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</si>
  <si>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газ природный по нерегулируемой цене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</si>
  <si>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</si>
  <si>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</si>
  <si>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</si>
  <si>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тыс м3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</si>
  <si>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</si>
  <si>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</si>
  <si>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</si>
  <si>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</si>
  <si>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</si>
  <si>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</si>
  <si>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</si>
  <si>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</si>
  <si>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</si>
  <si>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</si>
  <si>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</si>
  <si>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</si>
  <si>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</si>
  <si>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</si>
  <si>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</si>
  <si>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</si>
  <si>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</si>
  <si>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</si>
  <si>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</si>
  <si>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</si>
  <si>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</si>
  <si>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</si>
  <si>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</si>
  <si>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</si>
  <si>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</si>
  <si>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</si>
  <si>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</si>
  <si>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</si>
  <si>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</si>
  <si>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</si>
  <si>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</si>
  <si>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</si>
  <si>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</si>
  <si>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</si>
  <si>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</si>
  <si>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</si>
  <si>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</si>
  <si>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</si>
  <si>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</si>
  <si>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</si>
  <si>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</si>
  <si>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</si>
  <si>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</si>
  <si>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</si>
  <si>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</si>
  <si>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</si>
  <si>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</si>
  <si>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</si>
  <si>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</si>
  <si>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есть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</si>
  <si>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</si>
  <si>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</si>
  <si>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</si>
  <si>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</si>
  <si>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3.15.0</t>
  </si>
  <si>
    <t>3.15.1</t>
  </si>
  <si>
    <t>Материальные расходы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</si>
  <si>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</si>
  <si>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</si>
  <si>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Прочие расходы, связанные с производством и реализацией</t>
  </si>
  <si>
    <t>3.15.3</t>
  </si>
  <si>
    <t>Внереализационные расходы</t>
  </si>
  <si>
    <t>3.15.4</t>
  </si>
  <si>
    <t>Расходы, неучитываемые в целях налогообложения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</si>
  <si>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</si>
  <si>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</si>
  <si>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</si>
  <si>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</si>
  <si>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</si>
  <si>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</si>
  <si>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</si>
  <si>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</si>
  <si>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</si>
  <si>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</si>
  <si>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</si>
  <si>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</si>
  <si>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</si>
  <si>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</si>
  <si>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</si>
  <si>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</si>
  <si>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</si>
  <si>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</si>
  <si>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</si>
  <si>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</si>
  <si>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</si>
  <si>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</si>
  <si>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</si>
  <si>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</si>
  <si>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</si>
  <si>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</si>
  <si>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</si>
  <si>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</si>
  <si>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</si>
  <si>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</si>
  <si>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8.0</t>
  </si>
  <si>
    <t>8.1</t>
  </si>
  <si>
    <t>Котельная ДЕ-25</t>
  </si>
  <si>
    <t>Указывается установленная тепловая мощность для источника тепловой энергии.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</si>
  <si>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</si>
  <si>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</si>
  <si>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</si>
  <si>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</si>
  <si>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</si>
  <si>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</si>
  <si>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</si>
  <si>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</si>
  <si>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</si>
  <si>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</si>
  <si>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</si>
  <si>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</si>
  <si>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</si>
  <si>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</si>
  <si>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</si>
  <si>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</si>
  <si>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</si>
  <si>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</si>
  <si>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</si>
  <si>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</si>
  <si>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</si>
  <si>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</si>
  <si>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</si>
  <si>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</si>
  <si>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</si>
  <si>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</si>
  <si>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</si>
  <si>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</si>
  <si>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</si>
  <si>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</si>
  <si>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</si>
  <si>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</si>
  <si>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</si>
  <si>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</si>
  <si>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</si>
  <si>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</si>
  <si>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</si>
  <si>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</si>
  <si>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</si>
  <si>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16.0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</si>
  <si>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</si>
  <si>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</si>
  <si>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</si>
  <si>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</si>
  <si>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</si>
  <si>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17.0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</si>
  <si>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</si>
  <si>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</si>
  <si>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</si>
  <si>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</si>
  <si>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18.0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</si>
  <si>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</si>
  <si>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</si>
  <si>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</si>
  <si>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</si>
  <si>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</si>
  <si>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</si>
  <si>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</si>
  <si>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</si>
  <si>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</si>
  <si>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</si>
  <si>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https://portal.eias.ru/Portal/DownloadPage.aspx?type=12&amp;guid=6bf9b511-bc71-4b46-bc59-1bed3ef2ae86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</si>
  <si>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</si>
  <si>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</si>
  <si>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</si>
  <si>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</si>
  <si>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</si>
  <si>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</si>
  <si>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</si>
  <si>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</si>
  <si>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3.2.1.</t>
  </si>
  <si>
    <t>3.2.1.1.</t>
  </si>
  <si>
    <t>3.2.1.2.</t>
  </si>
  <si>
    <t>3.2.1.3.</t>
  </si>
  <si>
    <t>3.2.1.4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</si>
</sst>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theme="0"/>
      <name val="Tahoma"/>
      <family val="2"/>
      <charset val="204"/>
    </font>
    <font>
      <sz val="1"/>
      <color rgb="FFFF000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5" fillId="0" borderId="0" xfId="2" applyFont="1" applyFill="1" applyAlignment="1" applyProtection="1">
      <alignment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5" xfId="2" applyNumberFormat="1" applyFont="1" applyFill="1" applyBorder="1" applyAlignment="1" applyProtection="1">
      <alignment horizontal="center" vertical="center" wrapText="1"/>
    </xf>
    <xf numFmtId="49" fontId="5" fillId="2" borderId="6" xfId="2" applyNumberFormat="1" applyFont="1" applyFill="1" applyBorder="1" applyAlignment="1" applyProtection="1">
      <alignment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right" vertical="top" wrapText="1"/>
    </xf>
    <xf numFmtId="0" fontId="8" fillId="0" borderId="0" xfId="2" applyFont="1" applyFill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left" vertical="center" wrapText="1" indent="1"/>
    </xf>
    <xf numFmtId="0" fontId="5" fillId="3" borderId="2" xfId="2" applyNumberFormat="1" applyFont="1" applyFill="1" applyBorder="1" applyAlignment="1" applyProtection="1">
      <alignment horizontal="left" vertical="center" wrapText="1" indent="2"/>
      <protection locked="0"/>
    </xf>
    <xf numFmtId="0" fontId="9" fillId="0" borderId="2" xfId="2" applyNumberFormat="1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horizontal="left" vertical="center" wrapText="1" indent="3"/>
    </xf>
    <xf numFmtId="49" fontId="12" fillId="2" borderId="11" xfId="4" applyFont="1" applyFill="1" applyBorder="1" applyAlignment="1" applyProtection="1">
      <alignment horizontal="left" vertical="center" indent="2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10" fillId="0" borderId="2" xfId="2" applyFont="1" applyFill="1" applyBorder="1" applyAlignment="1" applyProtection="1">
      <alignment horizontal="left" vertical="center" wrapText="1" indent="1"/>
    </xf>
    <xf numFmtId="0" fontId="10" fillId="0" borderId="2" xfId="2" applyFont="1" applyFill="1" applyBorder="1" applyAlignment="1" applyProtection="1">
      <alignment horizontal="left" vertical="center" wrapText="1" indent="2"/>
    </xf>
    <xf numFmtId="0" fontId="5" fillId="0" borderId="9" xfId="2" applyFont="1" applyFill="1" applyBorder="1" applyAlignment="1" applyProtection="1">
      <alignment horizontal="left" vertical="center" wrapText="1" indent="1"/>
    </xf>
    <xf numFmtId="49" fontId="5" fillId="3" borderId="2" xfId="2" applyNumberFormat="1" applyFont="1" applyFill="1" applyBorder="1" applyAlignment="1" applyProtection="1">
      <alignment horizontal="left" vertical="center" wrapText="1" indent="2"/>
      <protection locked="0"/>
    </xf>
    <xf numFmtId="0" fontId="8" fillId="0" borderId="9" xfId="2" applyFont="1" applyFill="1" applyBorder="1" applyAlignment="1" applyProtection="1">
      <alignment horizontal="left" vertical="center" wrapText="1" indent="1"/>
    </xf>
    <xf numFmtId="49" fontId="5" fillId="3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11" xfId="4" applyFont="1" applyFill="1" applyBorder="1" applyAlignment="1" applyProtection="1">
      <alignment horizontal="left" vertical="center" indent="1"/>
    </xf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10" xfId="2" applyFont="1" applyFill="1" applyBorder="1" applyAlignment="1" applyProtection="1">
      <alignment horizontal="left" vertical="center" wrapText="1"/>
    </xf>
    <xf numFmtId="0" fontId="5" fillId="0" borderId="0" xfId="2" applyFont="1" applyFill="1" applyAlignment="1" applyProtection="1">
      <alignment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49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7" fillId="0" borderId="4" xfId="3" applyNumberFormat="1" applyFont="1" applyFill="1" applyBorder="1" applyAlignment="1" applyProtection="1">
      <alignment horizontal="center" vertical="center" wrapText="1"/>
    </xf>
    <xf numFmtId="0" fontId="5" fillId="4" borderId="2" xfId="2" applyNumberFormat="1" applyFont="1" applyFill="1" applyBorder="1" applyAlignment="1" applyProtection="1">
      <alignment horizontal="right" vertical="center" wrapText="1"/>
    </xf>
    <xf numFmtId="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4" borderId="2" xfId="2" applyNumberFormat="1" applyFont="1" applyFill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4" fontId="5" fillId="5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5" borderId="2" xfId="2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2" applyFont="1" applyFill="1" applyBorder="1" applyAlignment="1" applyProtection="1">
      <alignment vertical="center" wrapText="1"/>
    </xf>
    <xf numFmtId="16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49" fontId="5" fillId="6" borderId="2" xfId="5" applyNumberFormat="1" applyFont="1" applyFill="1" applyBorder="1" applyAlignment="1" applyProtection="1">
      <alignment horizontal="lef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4" fontId="5" fillId="4" borderId="9" xfId="2" applyNumberFormat="1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vertical="center" wrapText="1"/>
    </xf>
    <xf numFmtId="49" fontId="14" fillId="5" borderId="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2" applyNumberFormat="1" applyFont="1" applyFill="1" applyBorder="1" applyAlignment="1" applyProtection="1">
      <alignment vertical="center" wrapText="1"/>
    </xf>
    <xf numFmtId="164" fontId="5" fillId="5" borderId="2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2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 wrapText="1"/>
    </xf>
    <xf numFmtId="0" fontId="9" fillId="0" borderId="2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vertical="top" wrapText="1"/>
    </xf>
    <xf numFmtId="0" fontId="8" fillId="0" borderId="9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top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2" xfId="1" applyFont="1" applyBorder="1" applyAlignment="1">
      <alignment horizontal="left" vertical="center" wrapText="1" indent="1"/>
    </xf>
    <xf numFmtId="0" fontId="2" fillId="0" borderId="6" xfId="1" applyFont="1" applyBorder="1" applyAlignment="1">
      <alignment horizontal="left" vertical="center" wrapText="1" inden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49" fontId="10" fillId="0" borderId="7" xfId="2" applyNumberFormat="1" applyFont="1" applyFill="1" applyBorder="1" applyAlignment="1" applyProtection="1">
      <alignment horizontal="center" vertical="center" wrapText="1"/>
    </xf>
    <xf numFmtId="49" fontId="10" fillId="0" borderId="8" xfId="2" applyNumberFormat="1" applyFont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 wrapText="1"/>
    </xf>
    <xf numFmtId="49" fontId="14" fillId="5" borderId="2" xfId="6" applyNumberForma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3" xfId="4"/>
    <cellStyle name="Обычный_ЖКУ_проект3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&#1054;&#1090;&#1095;&#1077;&#1090;&#1099;%20&#1045;&#1048;&#1040;&#1057;%202020/FAS.JKH.OPEN.INFO.BALANCE.WARM(v1.0.3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31.03.2021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bf9b511-bc71-4b46-bc59-1bed3ef2ae86" TargetMode="External"/><Relationship Id="rId2" Type="http://schemas.openxmlformats.org/officeDocument/2006/relationships/hyperlink" Target="https://portal.eias.ru/Portal/DownloadPage.aspx?type=12&amp;guid=6bf9b511-bc71-4b46-bc59-1bed3ef2ae86" TargetMode="External"/><Relationship Id="rId1" Type="http://schemas.openxmlformats.org/officeDocument/2006/relationships/hyperlink" Target="https://portal.eias.ru/Portal/DownloadPage.aspx?type=12&amp;guid=6bf9b511-bc71-4b46-bc59-1bed3ef2ae8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1"/>
  <sheetViews>
    <sheetView tabSelected="1" topLeftCell="A81" workbookViewId="0">
      <selection activeCell="E97" sqref="E97"/>
    </sheetView>
  </sheetViews>
  <sheetFormatPr defaultRowHeight="15"/>
  <cols>
    <col min="2" max="2" width="12.5703125" customWidth="1"/>
    <col min="3" max="3" width="54.5703125" customWidth="1"/>
    <col min="4" max="4" width="10.42578125" customWidth="1"/>
    <col min="5" max="5" width="40.7109375" customWidth="1"/>
    <col min="6" max="6" width="93.42578125" customWidth="1"/>
  </cols>
  <sheetData>
    <row r="2" spans="2:6" ht="74.25" customHeight="1">
      <c r="B2" s="70" t="s">
        <v>195</v>
      </c>
      <c r="C2" s="71"/>
      <c r="D2" s="72"/>
      <c r="E2" s="38"/>
      <c r="F2" s="59"/>
    </row>
    <row r="3" spans="2:6">
      <c r="B3" s="1"/>
      <c r="C3" s="1"/>
      <c r="D3" s="1"/>
      <c r="E3" s="1"/>
      <c r="F3" s="1"/>
    </row>
    <row r="4" spans="2:6">
      <c r="B4" s="1"/>
      <c r="C4" s="1"/>
      <c r="D4" s="1"/>
      <c r="E4" s="39">
        <v>22</v>
      </c>
      <c r="F4" s="1"/>
    </row>
    <row r="5" spans="2:6">
      <c r="B5" s="73" t="s">
        <v>0</v>
      </c>
      <c r="C5" s="73"/>
      <c r="D5" s="73"/>
      <c r="E5" s="73"/>
      <c r="F5" s="73" t="s">
        <v>1</v>
      </c>
    </row>
    <row r="6" spans="2:6" ht="112.5">
      <c r="B6" s="73" t="s">
        <v>2</v>
      </c>
      <c r="C6" s="74" t="s">
        <v>3</v>
      </c>
      <c r="D6" s="74" t="s">
        <v>4</v>
      </c>
      <c r="E6" s="40" t="s">
        <v>5</v>
      </c>
      <c r="F6" s="73"/>
    </row>
    <row r="7" spans="2:6">
      <c r="B7" s="73"/>
      <c r="C7" s="74"/>
      <c r="D7" s="74"/>
      <c r="E7" s="41" t="s">
        <v>6</v>
      </c>
      <c r="F7" s="73"/>
    </row>
    <row r="8" spans="2:6">
      <c r="B8" s="2" t="s">
        <v>7</v>
      </c>
      <c r="C8" s="2" t="s">
        <v>8</v>
      </c>
      <c r="D8" s="2" t="s">
        <v>9</v>
      </c>
      <c r="E8" s="42" t="e">
        <f>#REF!</f>
        <v>#REF!</v>
      </c>
      <c r="F8" s="42"/>
    </row>
    <row r="9" spans="2:6" ht="33.75">
      <c r="B9" s="3" t="s">
        <v>7</v>
      </c>
      <c r="C9" s="14" t="s">
        <v>10</v>
      </c>
      <c r="D9" s="31" t="s">
        <v>11</v>
      </c>
      <c r="E9" s="43" t="str">
        <f>IF(buhg_flag="да",IF(dateBuhg="","Не указана",dateBuhg),"Не осуществлялась")</f>
        <v>31.03.2021</v>
      </c>
      <c r="F9" s="60" t="s">
        <v>12</v>
      </c>
    </row>
    <row r="10" spans="2:6" ht="22.5">
      <c r="B10" s="3" t="s">
        <v>8</v>
      </c>
      <c r="C10" s="14" t="s">
        <v>13</v>
      </c>
      <c r="D10" s="31" t="s">
        <v>14</v>
      </c>
      <c r="E10" s="44">
        <v>168771.9</v>
      </c>
      <c r="F10" s="60" t="s">
        <v>15</v>
      </c>
    </row>
    <row r="11" spans="2:6" ht="22.5">
      <c r="B11" s="3" t="s">
        <v>9</v>
      </c>
      <c r="C11" s="14" t="s">
        <v>16</v>
      </c>
      <c r="D11" s="31" t="s">
        <v>14</v>
      </c>
      <c r="E11" s="45">
        <f>SUM(E12:E13,E21,E24:E32,E35,E38,E42)</f>
        <v>166153.9343658</v>
      </c>
      <c r="F11" s="60" t="s">
        <v>17</v>
      </c>
    </row>
    <row r="12" spans="2:6" ht="22.5">
      <c r="B12" s="3" t="s">
        <v>18</v>
      </c>
      <c r="C12" s="15" t="s">
        <v>19</v>
      </c>
      <c r="D12" s="31" t="s">
        <v>14</v>
      </c>
      <c r="E12" s="44">
        <v>0</v>
      </c>
      <c r="F12" s="60"/>
    </row>
    <row r="13" spans="2:6">
      <c r="B13" s="3" t="s">
        <v>20</v>
      </c>
      <c r="C13" s="15" t="s">
        <v>21</v>
      </c>
      <c r="D13" s="31" t="s">
        <v>14</v>
      </c>
      <c r="E13" s="45">
        <f>E16*E17</f>
        <v>38974.084365800001</v>
      </c>
      <c r="F13" s="60" t="s">
        <v>22</v>
      </c>
    </row>
    <row r="14" spans="2:6" ht="22.5">
      <c r="B14" s="3" t="s">
        <v>196</v>
      </c>
      <c r="C14" s="16" t="s">
        <v>23</v>
      </c>
      <c r="D14" s="31" t="s">
        <v>11</v>
      </c>
      <c r="E14" s="31" t="s">
        <v>11</v>
      </c>
      <c r="F14" s="60" t="s">
        <v>24</v>
      </c>
    </row>
    <row r="15" spans="2:6" hidden="1">
      <c r="B15" s="4"/>
      <c r="C15" s="17" t="s">
        <v>25</v>
      </c>
      <c r="D15" s="32"/>
      <c r="E15" s="32">
        <f>E16*E17+E18</f>
        <v>38974.084365800001</v>
      </c>
      <c r="F15" s="62"/>
    </row>
    <row r="16" spans="2:6" ht="22.5">
      <c r="B16" s="5" t="s">
        <v>197</v>
      </c>
      <c r="C16" s="18" t="s">
        <v>26</v>
      </c>
      <c r="D16" s="33" t="s">
        <v>27</v>
      </c>
      <c r="E16" s="47">
        <v>11076.62</v>
      </c>
      <c r="F16" s="60" t="s">
        <v>28</v>
      </c>
    </row>
    <row r="17" spans="2:6">
      <c r="B17" s="5" t="s">
        <v>198</v>
      </c>
      <c r="C17" s="18" t="s">
        <v>29</v>
      </c>
      <c r="D17" s="31" t="s">
        <v>14</v>
      </c>
      <c r="E17" s="47">
        <v>3.5185900000000001</v>
      </c>
      <c r="F17" s="60"/>
    </row>
    <row r="18" spans="2:6">
      <c r="B18" s="5" t="s">
        <v>199</v>
      </c>
      <c r="C18" s="18" t="s">
        <v>30</v>
      </c>
      <c r="D18" s="31" t="s">
        <v>14</v>
      </c>
      <c r="E18" s="47">
        <v>0</v>
      </c>
      <c r="F18" s="60"/>
    </row>
    <row r="19" spans="2:6">
      <c r="B19" s="5" t="s">
        <v>200</v>
      </c>
      <c r="C19" s="18" t="s">
        <v>31</v>
      </c>
      <c r="D19" s="31" t="s">
        <v>11</v>
      </c>
      <c r="E19" s="48" t="s">
        <v>32</v>
      </c>
      <c r="F19" s="60"/>
    </row>
    <row r="20" spans="2:6">
      <c r="B20" s="6"/>
      <c r="C20" s="19" t="s">
        <v>33</v>
      </c>
      <c r="D20" s="34"/>
      <c r="E20" s="49"/>
      <c r="F20" s="63"/>
    </row>
    <row r="21" spans="2:6" ht="22.5">
      <c r="B21" s="3" t="s">
        <v>34</v>
      </c>
      <c r="C21" s="15" t="s">
        <v>35</v>
      </c>
      <c r="D21" s="31" t="s">
        <v>14</v>
      </c>
      <c r="E21" s="44">
        <v>20203.259999999998</v>
      </c>
      <c r="F21" s="60"/>
    </row>
    <row r="22" spans="2:6">
      <c r="B22" s="3" t="s">
        <v>36</v>
      </c>
      <c r="C22" s="20" t="s">
        <v>37</v>
      </c>
      <c r="D22" s="31" t="s">
        <v>38</v>
      </c>
      <c r="E22" s="44">
        <v>5.3029999999999999</v>
      </c>
      <c r="F22" s="60"/>
    </row>
    <row r="23" spans="2:6">
      <c r="B23" s="3" t="s">
        <v>39</v>
      </c>
      <c r="C23" s="20" t="s">
        <v>40</v>
      </c>
      <c r="D23" s="31" t="s">
        <v>41</v>
      </c>
      <c r="E23" s="50">
        <v>3809.78</v>
      </c>
      <c r="F23" s="60"/>
    </row>
    <row r="24" spans="2:6" ht="22.5">
      <c r="B24" s="3" t="s">
        <v>42</v>
      </c>
      <c r="C24" s="15" t="s">
        <v>43</v>
      </c>
      <c r="D24" s="31" t="s">
        <v>14</v>
      </c>
      <c r="E24" s="44">
        <v>0</v>
      </c>
      <c r="F24" s="60"/>
    </row>
    <row r="25" spans="2:6" ht="22.5">
      <c r="B25" s="3" t="s">
        <v>44</v>
      </c>
      <c r="C25" s="15" t="s">
        <v>45</v>
      </c>
      <c r="D25" s="31" t="s">
        <v>14</v>
      </c>
      <c r="E25" s="44">
        <v>88.26</v>
      </c>
      <c r="F25" s="60"/>
    </row>
    <row r="26" spans="2:6" ht="22.5">
      <c r="B26" s="3" t="s">
        <v>46</v>
      </c>
      <c r="C26" s="15" t="s">
        <v>47</v>
      </c>
      <c r="D26" s="31" t="s">
        <v>14</v>
      </c>
      <c r="E26" s="44">
        <v>22477.49</v>
      </c>
      <c r="F26" s="60"/>
    </row>
    <row r="27" spans="2:6" ht="22.5">
      <c r="B27" s="3" t="s">
        <v>48</v>
      </c>
      <c r="C27" s="15" t="s">
        <v>49</v>
      </c>
      <c r="D27" s="31" t="s">
        <v>14</v>
      </c>
      <c r="E27" s="44">
        <v>5618.03</v>
      </c>
      <c r="F27" s="60"/>
    </row>
    <row r="28" spans="2:6" ht="22.5">
      <c r="B28" s="3" t="s">
        <v>50</v>
      </c>
      <c r="C28" s="15" t="s">
        <v>51</v>
      </c>
      <c r="D28" s="31" t="s">
        <v>14</v>
      </c>
      <c r="E28" s="44">
        <v>20385.09</v>
      </c>
      <c r="F28" s="60"/>
    </row>
    <row r="29" spans="2:6" ht="22.5">
      <c r="B29" s="3" t="s">
        <v>52</v>
      </c>
      <c r="C29" s="15" t="s">
        <v>53</v>
      </c>
      <c r="D29" s="31" t="s">
        <v>14</v>
      </c>
      <c r="E29" s="44">
        <v>5340.85</v>
      </c>
      <c r="F29" s="60"/>
    </row>
    <row r="30" spans="2:6" ht="22.5">
      <c r="B30" s="3" t="s">
        <v>54</v>
      </c>
      <c r="C30" s="15" t="s">
        <v>55</v>
      </c>
      <c r="D30" s="31" t="s">
        <v>14</v>
      </c>
      <c r="E30" s="44">
        <v>10710.25</v>
      </c>
      <c r="F30" s="60"/>
    </row>
    <row r="31" spans="2:6" ht="22.5">
      <c r="B31" s="3" t="s">
        <v>56</v>
      </c>
      <c r="C31" s="15" t="s">
        <v>57</v>
      </c>
      <c r="D31" s="31" t="s">
        <v>14</v>
      </c>
      <c r="E31" s="44">
        <v>172.61</v>
      </c>
      <c r="F31" s="60"/>
    </row>
    <row r="32" spans="2:6">
      <c r="B32" s="3" t="s">
        <v>58</v>
      </c>
      <c r="C32" s="15" t="s">
        <v>59</v>
      </c>
      <c r="D32" s="31" t="s">
        <v>14</v>
      </c>
      <c r="E32" s="44">
        <v>14863.86</v>
      </c>
      <c r="F32" s="60" t="s">
        <v>60</v>
      </c>
    </row>
    <row r="33" spans="2:6">
      <c r="B33" s="3" t="s">
        <v>61</v>
      </c>
      <c r="C33" s="20" t="s">
        <v>62</v>
      </c>
      <c r="D33" s="31" t="s">
        <v>14</v>
      </c>
      <c r="E33" s="44">
        <v>0</v>
      </c>
      <c r="F33" s="60" t="s">
        <v>63</v>
      </c>
    </row>
    <row r="34" spans="2:6">
      <c r="B34" s="3" t="s">
        <v>64</v>
      </c>
      <c r="C34" s="20" t="s">
        <v>65</v>
      </c>
      <c r="D34" s="31" t="s">
        <v>14</v>
      </c>
      <c r="E34" s="44">
        <v>0</v>
      </c>
      <c r="F34" s="60" t="s">
        <v>66</v>
      </c>
    </row>
    <row r="35" spans="2:6">
      <c r="B35" s="3" t="s">
        <v>67</v>
      </c>
      <c r="C35" s="15" t="s">
        <v>68</v>
      </c>
      <c r="D35" s="31" t="s">
        <v>14</v>
      </c>
      <c r="E35" s="44">
        <v>3388.89</v>
      </c>
      <c r="F35" s="60" t="s">
        <v>69</v>
      </c>
    </row>
    <row r="36" spans="2:6">
      <c r="B36" s="3" t="s">
        <v>70</v>
      </c>
      <c r="C36" s="20" t="s">
        <v>62</v>
      </c>
      <c r="D36" s="31" t="s">
        <v>14</v>
      </c>
      <c r="E36" s="44">
        <v>22.27</v>
      </c>
      <c r="F36" s="60" t="s">
        <v>71</v>
      </c>
    </row>
    <row r="37" spans="2:6">
      <c r="B37" s="3" t="s">
        <v>72</v>
      </c>
      <c r="C37" s="20" t="s">
        <v>65</v>
      </c>
      <c r="D37" s="31" t="s">
        <v>14</v>
      </c>
      <c r="E37" s="44">
        <v>0</v>
      </c>
      <c r="F37" s="60" t="s">
        <v>73</v>
      </c>
    </row>
    <row r="38" spans="2:6" ht="22.5">
      <c r="B38" s="75" t="s">
        <v>74</v>
      </c>
      <c r="C38" s="15" t="s">
        <v>75</v>
      </c>
      <c r="D38" s="77" t="s">
        <v>14</v>
      </c>
      <c r="E38" s="44">
        <v>12611.9</v>
      </c>
      <c r="F38" s="60"/>
    </row>
    <row r="39" spans="2:6" ht="45">
      <c r="B39" s="76"/>
      <c r="C39" s="20" t="s">
        <v>76</v>
      </c>
      <c r="D39" s="78"/>
      <c r="E39" s="51" t="s">
        <v>77</v>
      </c>
      <c r="F39" s="60"/>
    </row>
    <row r="40" spans="2:6" hidden="1">
      <c r="B40" s="79"/>
      <c r="C40" s="21"/>
      <c r="D40" s="81"/>
      <c r="E40" s="46"/>
      <c r="F40" s="61"/>
    </row>
    <row r="41" spans="2:6" hidden="1">
      <c r="B41" s="80"/>
      <c r="C41" s="22"/>
      <c r="D41" s="82"/>
      <c r="E41" s="52" t="s">
        <v>78</v>
      </c>
      <c r="F41" s="61"/>
    </row>
    <row r="42" spans="2:6" ht="22.5">
      <c r="B42" s="7" t="s">
        <v>79</v>
      </c>
      <c r="C42" s="23" t="s">
        <v>80</v>
      </c>
      <c r="D42" s="35" t="s">
        <v>14</v>
      </c>
      <c r="E42" s="53">
        <f>SUM(E43:E48)</f>
        <v>11319.36</v>
      </c>
      <c r="F42" s="60" t="s">
        <v>81</v>
      </c>
    </row>
    <row r="43" spans="2:6">
      <c r="B43" s="8" t="s">
        <v>82</v>
      </c>
      <c r="C43" s="20"/>
      <c r="D43" s="31"/>
      <c r="E43" s="54"/>
      <c r="F43" s="64"/>
    </row>
    <row r="44" spans="2:6" ht="22.5">
      <c r="B44" s="8" t="s">
        <v>83</v>
      </c>
      <c r="C44" s="24" t="s">
        <v>84</v>
      </c>
      <c r="D44" s="31" t="s">
        <v>14</v>
      </c>
      <c r="E44" s="47">
        <v>5804.89</v>
      </c>
      <c r="F44" s="65" t="s">
        <v>85</v>
      </c>
    </row>
    <row r="45" spans="2:6" ht="22.5">
      <c r="B45" s="8" t="s">
        <v>86</v>
      </c>
      <c r="C45" s="24" t="s">
        <v>87</v>
      </c>
      <c r="D45" s="31" t="s">
        <v>14</v>
      </c>
      <c r="E45" s="47">
        <v>3047.55</v>
      </c>
      <c r="F45" s="65" t="s">
        <v>85</v>
      </c>
    </row>
    <row r="46" spans="2:6" ht="22.5">
      <c r="B46" s="8" t="s">
        <v>88</v>
      </c>
      <c r="C46" s="24" t="s">
        <v>89</v>
      </c>
      <c r="D46" s="31" t="s">
        <v>14</v>
      </c>
      <c r="E46" s="47">
        <v>2043.83</v>
      </c>
      <c r="F46" s="65" t="s">
        <v>85</v>
      </c>
    </row>
    <row r="47" spans="2:6" ht="22.5">
      <c r="B47" s="8" t="s">
        <v>90</v>
      </c>
      <c r="C47" s="24" t="s">
        <v>91</v>
      </c>
      <c r="D47" s="31" t="s">
        <v>14</v>
      </c>
      <c r="E47" s="47">
        <v>423.09</v>
      </c>
      <c r="F47" s="65" t="s">
        <v>85</v>
      </c>
    </row>
    <row r="48" spans="2:6">
      <c r="B48" s="6"/>
      <c r="C48" s="19" t="s">
        <v>92</v>
      </c>
      <c r="D48" s="34"/>
      <c r="E48" s="49"/>
      <c r="F48" s="63"/>
    </row>
    <row r="49" spans="2:6" ht="22.5">
      <c r="B49" s="3" t="s">
        <v>93</v>
      </c>
      <c r="C49" s="14" t="s">
        <v>94</v>
      </c>
      <c r="D49" s="31" t="s">
        <v>14</v>
      </c>
      <c r="E49" s="44">
        <v>-3888</v>
      </c>
      <c r="F49" s="60"/>
    </row>
    <row r="50" spans="2:6" ht="22.5">
      <c r="B50" s="3" t="s">
        <v>95</v>
      </c>
      <c r="C50" s="14" t="s">
        <v>96</v>
      </c>
      <c r="D50" s="31" t="s">
        <v>14</v>
      </c>
      <c r="E50" s="44">
        <v>12945.5</v>
      </c>
      <c r="F50" s="60" t="s">
        <v>97</v>
      </c>
    </row>
    <row r="51" spans="2:6" ht="33.75">
      <c r="B51" s="3" t="s">
        <v>98</v>
      </c>
      <c r="C51" s="15" t="s">
        <v>99</v>
      </c>
      <c r="D51" s="31" t="s">
        <v>14</v>
      </c>
      <c r="E51" s="44">
        <v>0</v>
      </c>
      <c r="F51" s="60"/>
    </row>
    <row r="52" spans="2:6">
      <c r="B52" s="3" t="s">
        <v>100</v>
      </c>
      <c r="C52" s="14" t="s">
        <v>101</v>
      </c>
      <c r="D52" s="31" t="s">
        <v>14</v>
      </c>
      <c r="E52" s="44">
        <v>36228.089999999997</v>
      </c>
      <c r="F52" s="60" t="s">
        <v>102</v>
      </c>
    </row>
    <row r="53" spans="2:6" ht="22.5">
      <c r="B53" s="3" t="s">
        <v>103</v>
      </c>
      <c r="C53" s="15" t="s">
        <v>104</v>
      </c>
      <c r="D53" s="31" t="s">
        <v>14</v>
      </c>
      <c r="E53" s="44">
        <v>36228.089999999997</v>
      </c>
      <c r="F53" s="60" t="s">
        <v>105</v>
      </c>
    </row>
    <row r="54" spans="2:6" ht="22.5">
      <c r="B54" s="3" t="s">
        <v>106</v>
      </c>
      <c r="C54" s="20" t="s">
        <v>107</v>
      </c>
      <c r="D54" s="31" t="s">
        <v>14</v>
      </c>
      <c r="E54" s="44">
        <v>36702.212</v>
      </c>
      <c r="F54" s="60" t="s">
        <v>108</v>
      </c>
    </row>
    <row r="55" spans="2:6" ht="22.5">
      <c r="B55" s="3" t="s">
        <v>109</v>
      </c>
      <c r="C55" s="20" t="s">
        <v>110</v>
      </c>
      <c r="D55" s="31" t="s">
        <v>14</v>
      </c>
      <c r="E55" s="44">
        <v>-474.11700000000002</v>
      </c>
      <c r="F55" s="60" t="s">
        <v>111</v>
      </c>
    </row>
    <row r="56" spans="2:6" ht="22.5">
      <c r="B56" s="3" t="s">
        <v>112</v>
      </c>
      <c r="C56" s="15" t="s">
        <v>113</v>
      </c>
      <c r="D56" s="31" t="s">
        <v>14</v>
      </c>
      <c r="E56" s="44">
        <v>0</v>
      </c>
      <c r="F56" s="60"/>
    </row>
    <row r="57" spans="2:6" ht="33.75">
      <c r="B57" s="3" t="s">
        <v>114</v>
      </c>
      <c r="C57" s="14" t="s">
        <v>115</v>
      </c>
      <c r="D57" s="31" t="s">
        <v>116</v>
      </c>
      <c r="E57" s="55"/>
      <c r="F57" s="60" t="s">
        <v>117</v>
      </c>
    </row>
    <row r="58" spans="2:6" ht="45">
      <c r="B58" s="3" t="s">
        <v>118</v>
      </c>
      <c r="C58" s="14" t="s">
        <v>119</v>
      </c>
      <c r="D58" s="31" t="s">
        <v>120</v>
      </c>
      <c r="E58" s="44">
        <v>55.6</v>
      </c>
      <c r="F58" s="60" t="s">
        <v>121</v>
      </c>
    </row>
    <row r="59" spans="2:6">
      <c r="B59" s="9" t="s">
        <v>122</v>
      </c>
      <c r="C59" s="25"/>
      <c r="D59" s="36"/>
      <c r="E59" s="56"/>
      <c r="F59" s="66"/>
    </row>
    <row r="60" spans="2:6">
      <c r="B60" s="3" t="s">
        <v>123</v>
      </c>
      <c r="C60" s="26" t="s">
        <v>124</v>
      </c>
      <c r="D60" s="31" t="s">
        <v>120</v>
      </c>
      <c r="E60" s="47">
        <v>55.6</v>
      </c>
      <c r="F60" s="60" t="s">
        <v>125</v>
      </c>
    </row>
    <row r="61" spans="2:6" ht="22.5">
      <c r="B61" s="6"/>
      <c r="C61" s="27" t="s">
        <v>126</v>
      </c>
      <c r="D61" s="34"/>
      <c r="E61" s="49"/>
      <c r="F61" s="67" t="s">
        <v>127</v>
      </c>
    </row>
    <row r="62" spans="2:6" ht="22.5">
      <c r="B62" s="3" t="s">
        <v>128</v>
      </c>
      <c r="C62" s="15" t="s">
        <v>129</v>
      </c>
      <c r="D62" s="31" t="s">
        <v>120</v>
      </c>
      <c r="E62" s="44">
        <v>49.75</v>
      </c>
      <c r="F62" s="60" t="s">
        <v>130</v>
      </c>
    </row>
    <row r="63" spans="2:6" ht="22.5">
      <c r="B63" s="3" t="s">
        <v>131</v>
      </c>
      <c r="C63" s="15" t="s">
        <v>132</v>
      </c>
      <c r="D63" s="31" t="s">
        <v>133</v>
      </c>
      <c r="E63" s="50">
        <v>104.27785</v>
      </c>
      <c r="F63" s="60" t="s">
        <v>134</v>
      </c>
    </row>
    <row r="64" spans="2:6">
      <c r="B64" s="3" t="s">
        <v>135</v>
      </c>
      <c r="C64" s="15" t="s">
        <v>136</v>
      </c>
      <c r="D64" s="31" t="s">
        <v>133</v>
      </c>
      <c r="E64" s="57">
        <v>0</v>
      </c>
      <c r="F64" s="60" t="s">
        <v>137</v>
      </c>
    </row>
    <row r="65" spans="2:6" ht="33.75">
      <c r="B65" s="3" t="s">
        <v>138</v>
      </c>
      <c r="C65" s="15" t="s">
        <v>139</v>
      </c>
      <c r="D65" s="31" t="s">
        <v>133</v>
      </c>
      <c r="E65" s="50">
        <v>101.86172000000001</v>
      </c>
      <c r="F65" s="60" t="s">
        <v>140</v>
      </c>
    </row>
    <row r="66" spans="2:6">
      <c r="B66" s="3" t="s">
        <v>141</v>
      </c>
      <c r="C66" s="20" t="s">
        <v>142</v>
      </c>
      <c r="D66" s="31" t="s">
        <v>133</v>
      </c>
      <c r="E66" s="50">
        <v>11.566190000000001</v>
      </c>
      <c r="F66" s="60"/>
    </row>
    <row r="67" spans="2:6" ht="45">
      <c r="B67" s="3" t="s">
        <v>143</v>
      </c>
      <c r="C67" s="18" t="s">
        <v>144</v>
      </c>
      <c r="D67" s="31" t="s">
        <v>133</v>
      </c>
      <c r="E67" s="50">
        <v>9.5328999999999997</v>
      </c>
      <c r="F67" s="60"/>
    </row>
    <row r="68" spans="2:6" ht="22.5">
      <c r="B68" s="3" t="s">
        <v>145</v>
      </c>
      <c r="C68" s="15" t="s">
        <v>146</v>
      </c>
      <c r="D68" s="31" t="s">
        <v>133</v>
      </c>
      <c r="E68" s="50">
        <v>67.183130000000006</v>
      </c>
      <c r="F68" s="60"/>
    </row>
    <row r="69" spans="2:6" ht="22.5">
      <c r="B69" s="3" t="s">
        <v>147</v>
      </c>
      <c r="C69" s="14" t="s">
        <v>148</v>
      </c>
      <c r="D69" s="31" t="s">
        <v>149</v>
      </c>
      <c r="E69" s="44">
        <v>12.4</v>
      </c>
      <c r="F69" s="60"/>
    </row>
    <row r="70" spans="2:6" ht="22.5">
      <c r="B70" s="3" t="s">
        <v>150</v>
      </c>
      <c r="C70" s="14" t="s">
        <v>151</v>
      </c>
      <c r="D70" s="31" t="s">
        <v>152</v>
      </c>
      <c r="E70" s="44">
        <v>23.112400000000001</v>
      </c>
      <c r="F70" s="60"/>
    </row>
    <row r="71" spans="2:6" ht="22.5">
      <c r="B71" s="3" t="s">
        <v>153</v>
      </c>
      <c r="C71" s="15" t="s">
        <v>154</v>
      </c>
      <c r="D71" s="31" t="s">
        <v>152</v>
      </c>
      <c r="E71" s="44">
        <v>12.4</v>
      </c>
      <c r="F71" s="60" t="s">
        <v>155</v>
      </c>
    </row>
    <row r="72" spans="2:6" ht="22.5">
      <c r="B72" s="3" t="s">
        <v>156</v>
      </c>
      <c r="C72" s="14" t="s">
        <v>157</v>
      </c>
      <c r="D72" s="31" t="s">
        <v>158</v>
      </c>
      <c r="E72" s="44">
        <v>33.130000000000003</v>
      </c>
      <c r="F72" s="60"/>
    </row>
    <row r="73" spans="2:6" ht="22.5">
      <c r="B73" s="3" t="s">
        <v>159</v>
      </c>
      <c r="C73" s="14" t="s">
        <v>160</v>
      </c>
      <c r="D73" s="31" t="s">
        <v>158</v>
      </c>
      <c r="E73" s="44">
        <v>20.47</v>
      </c>
      <c r="F73" s="60"/>
    </row>
    <row r="74" spans="2:6" ht="56.25">
      <c r="B74" s="3" t="s">
        <v>161</v>
      </c>
      <c r="C74" s="14" t="s">
        <v>162</v>
      </c>
      <c r="D74" s="31" t="s">
        <v>163</v>
      </c>
      <c r="E74" s="50">
        <v>155.74</v>
      </c>
      <c r="F74" s="60" t="s">
        <v>164</v>
      </c>
    </row>
    <row r="75" spans="2:6">
      <c r="B75" s="10" t="s">
        <v>165</v>
      </c>
      <c r="C75" s="28"/>
      <c r="D75" s="36"/>
      <c r="E75" s="56"/>
      <c r="F75" s="66"/>
    </row>
    <row r="76" spans="2:6" ht="22.5">
      <c r="B76" s="6"/>
      <c r="C76" s="27" t="s">
        <v>126</v>
      </c>
      <c r="D76" s="34"/>
      <c r="E76" s="49"/>
      <c r="F76" s="67" t="s">
        <v>166</v>
      </c>
    </row>
    <row r="77" spans="2:6" ht="45">
      <c r="B77" s="3" t="s">
        <v>167</v>
      </c>
      <c r="C77" s="14" t="s">
        <v>168</v>
      </c>
      <c r="D77" s="31" t="s">
        <v>169</v>
      </c>
      <c r="E77" s="50">
        <v>155.74</v>
      </c>
      <c r="F77" s="60" t="s">
        <v>170</v>
      </c>
    </row>
    <row r="78" spans="2:6">
      <c r="B78" s="9" t="s">
        <v>171</v>
      </c>
      <c r="C78" s="25"/>
      <c r="D78" s="36"/>
      <c r="E78" s="56"/>
      <c r="F78" s="66"/>
    </row>
    <row r="79" spans="2:6" ht="22.5">
      <c r="B79" s="6"/>
      <c r="C79" s="27" t="s">
        <v>126</v>
      </c>
      <c r="D79" s="34"/>
      <c r="E79" s="49"/>
      <c r="F79" s="67" t="s">
        <v>172</v>
      </c>
    </row>
    <row r="80" spans="2:6" ht="33.75">
      <c r="B80" s="3" t="s">
        <v>173</v>
      </c>
      <c r="C80" s="14" t="s">
        <v>174</v>
      </c>
      <c r="D80" s="31" t="s">
        <v>169</v>
      </c>
      <c r="E80" s="50">
        <v>142.33779999999999</v>
      </c>
      <c r="F80" s="60" t="s">
        <v>175</v>
      </c>
    </row>
    <row r="81" spans="2:6">
      <c r="B81" s="9" t="s">
        <v>176</v>
      </c>
      <c r="C81" s="25"/>
      <c r="D81" s="36"/>
      <c r="E81" s="56"/>
      <c r="F81" s="66"/>
    </row>
    <row r="82" spans="2:6" ht="22.5">
      <c r="B82" s="6"/>
      <c r="C82" s="27" t="s">
        <v>126</v>
      </c>
      <c r="D82" s="34"/>
      <c r="E82" s="49"/>
      <c r="F82" s="67" t="s">
        <v>177</v>
      </c>
    </row>
    <row r="83" spans="2:6" ht="33.75">
      <c r="B83" s="3" t="s">
        <v>178</v>
      </c>
      <c r="C83" s="14" t="s">
        <v>179</v>
      </c>
      <c r="D83" s="31" t="s">
        <v>180</v>
      </c>
      <c r="E83" s="44">
        <f>36.5/1000</f>
        <v>3.6499999999999998E-2</v>
      </c>
      <c r="F83" s="60" t="s">
        <v>181</v>
      </c>
    </row>
    <row r="84" spans="2:6" ht="33.75">
      <c r="B84" s="3" t="s">
        <v>182</v>
      </c>
      <c r="C84" s="14" t="s">
        <v>183</v>
      </c>
      <c r="D84" s="31" t="s">
        <v>184</v>
      </c>
      <c r="E84" s="44">
        <v>0.77400000000000002</v>
      </c>
      <c r="F84" s="60" t="s">
        <v>181</v>
      </c>
    </row>
    <row r="85" spans="2:6" ht="67.5">
      <c r="B85" s="3" t="s">
        <v>185</v>
      </c>
      <c r="C85" s="14" t="s">
        <v>186</v>
      </c>
      <c r="D85" s="31" t="s">
        <v>116</v>
      </c>
      <c r="E85" s="83" t="s">
        <v>187</v>
      </c>
      <c r="F85" s="60" t="s">
        <v>188</v>
      </c>
    </row>
    <row r="86" spans="2:6" ht="33.75">
      <c r="B86" s="3" t="s">
        <v>189</v>
      </c>
      <c r="C86" s="15" t="s">
        <v>190</v>
      </c>
      <c r="D86" s="31" t="s">
        <v>116</v>
      </c>
      <c r="E86" s="83" t="s">
        <v>187</v>
      </c>
      <c r="F86" s="60" t="s">
        <v>188</v>
      </c>
    </row>
    <row r="87" spans="2:6" ht="33.75">
      <c r="B87" s="3" t="s">
        <v>191</v>
      </c>
      <c r="C87" s="15" t="s">
        <v>192</v>
      </c>
      <c r="D87" s="31" t="s">
        <v>116</v>
      </c>
      <c r="E87" s="83" t="s">
        <v>187</v>
      </c>
      <c r="F87" s="60" t="s">
        <v>188</v>
      </c>
    </row>
    <row r="88" spans="2:6">
      <c r="B88" s="11"/>
      <c r="C88" s="29"/>
      <c r="D88" s="37"/>
      <c r="E88" s="58"/>
      <c r="F88" s="58"/>
    </row>
    <row r="89" spans="2:6">
      <c r="B89" s="1"/>
      <c r="C89" s="1"/>
      <c r="D89" s="1"/>
      <c r="E89" s="1"/>
      <c r="F89" s="1"/>
    </row>
    <row r="90" spans="2:6">
      <c r="B90" s="12">
        <v>1</v>
      </c>
      <c r="C90" s="69" t="s">
        <v>193</v>
      </c>
      <c r="D90" s="69"/>
      <c r="E90" s="69"/>
      <c r="F90" s="68"/>
    </row>
    <row r="91" spans="2:6">
      <c r="B91" s="13"/>
      <c r="C91" s="30" t="s">
        <v>194</v>
      </c>
      <c r="D91" s="1"/>
      <c r="E91" s="1"/>
      <c r="F91" s="13"/>
    </row>
  </sheetData>
  <mergeCells count="11">
    <mergeCell ref="C90:E90"/>
    <mergeCell ref="B2:D2"/>
    <mergeCell ref="B5:E5"/>
    <mergeCell ref="F5:F7"/>
    <mergeCell ref="B6:B7"/>
    <mergeCell ref="C6:C7"/>
    <mergeCell ref="D6:D7"/>
    <mergeCell ref="B38:B39"/>
    <mergeCell ref="D38:D39"/>
    <mergeCell ref="B40:B41"/>
    <mergeCell ref="D40:D41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E19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C14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C6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E39 E4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57 E85:E87">
      <formula1>900</formula1>
    </dataValidation>
    <dataValidation type="decimal" allowBlank="1" showErrorMessage="1" errorTitle="Ошибка" error="Допускается ввод только действительных чисел!" sqref="E49:E5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43 C44:C47">
      <formula1>900</formula1>
    </dataValidation>
    <dataValidation type="decimal" allowBlank="1" showErrorMessage="1" errorTitle="Ошибка" error="Допускается ввод только действительных чисел!" sqref="E52:E56 E83:E84 E69:E74 E77 E80 E62 E58 E60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88 D16">
      <formula1>900</formula1>
    </dataValidation>
    <dataValidation type="decimal" allowBlank="1" showErrorMessage="1" errorTitle="Ошибка" error="Допускается ввод только неотрицательных чисел!" sqref="E10 E40 E42 E51 E21:E38 E12 E63:E68 E16:E18 E44:E47">
      <formula1>0</formula1>
      <formula2>9.99999999999999E+23</formula2>
    </dataValidation>
  </dataValidations>
  <hyperlinks>
    <hyperlink ref="E85" r:id="rId1"/>
    <hyperlink ref="E86" r:id="rId2"/>
    <hyperlink ref="E87" r:id="rId3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2021-04-27T13:11:47Z</dcterms:modified>
</cp:coreProperties>
</file>